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U:\AAREPRESA\Calendario laboral\2022\"/>
    </mc:Choice>
  </mc:AlternateContent>
  <xr:revisionPtr revIDLastSave="0" documentId="13_ncr:1_{F31B0E12-5119-44F4-886F-4C716EF96503}" xr6:coauthVersionLast="46" xr6:coauthVersionMax="46" xr10:uidLastSave="{00000000-0000-0000-0000-000000000000}"/>
  <bookViews>
    <workbookView xWindow="-120" yWindow="-120" windowWidth="29040" windowHeight="15840" tabRatio="941" firstSheet="6" activeTab="6" xr2:uid="{00000000-000D-0000-FFFF-FFFF00000000}"/>
  </bookViews>
  <sheets>
    <sheet name="Montajes 2020" sheetId="117" state="hidden" r:id="rId1"/>
    <sheet name="2020" sheetId="86" state="hidden" r:id="rId2"/>
    <sheet name="2018" sheetId="58" state="hidden" r:id="rId3"/>
    <sheet name="Calendario laboral Anual EXW" sheetId="4" state="hidden" r:id="rId4"/>
    <sheet name="Daniel Sanchez 2018" sheetId="57" state="hidden" r:id="rId5"/>
    <sheet name="Arantxa Moro" sheetId="23" state="hidden" r:id="rId6"/>
    <sheet name="calendario 2022" sheetId="167" r:id="rId7"/>
    <sheet name="2022" sheetId="142" state="hidden" r:id="rId8"/>
    <sheet name="Guille 22" sheetId="166" state="hidden" r:id="rId9"/>
    <sheet name="Daniel S 22" sheetId="155" state="hidden" r:id="rId10"/>
    <sheet name="Mayely C 22" sheetId="150" state="hidden" r:id="rId11"/>
    <sheet name="Nerea T 22" sheetId="151" state="hidden" r:id="rId12"/>
    <sheet name="Angel M 22" sheetId="152" state="hidden" r:id="rId13"/>
    <sheet name="Javier G 22" sheetId="153" state="hidden" r:id="rId14"/>
    <sheet name="Angel L 22" sheetId="154" state="hidden" r:id="rId15"/>
    <sheet name="Sergio L 22" sheetId="147" state="hidden" r:id="rId16"/>
    <sheet name="Ruben M 22" sheetId="148" state="hidden" r:id="rId17"/>
    <sheet name="Felix S 22" sheetId="149" state="hidden" r:id="rId18"/>
    <sheet name="Oscar E 22" sheetId="143" state="hidden" r:id="rId19"/>
    <sheet name="Angel V 22" sheetId="146" state="hidden" r:id="rId20"/>
    <sheet name="Ivan P 22" sheetId="145" state="hidden" r:id="rId21"/>
    <sheet name="2021" sheetId="115" state="hidden" r:id="rId22"/>
    <sheet name="Guille 21" sheetId="118" state="hidden" r:id="rId23"/>
    <sheet name="Guille" sheetId="90" state="hidden" r:id="rId24"/>
    <sheet name="Hoja1" sheetId="116" state="hidden" r:id="rId25"/>
    <sheet name="Paco" sheetId="89" state="hidden" r:id="rId26"/>
    <sheet name="Miguel N 22" sheetId="144" state="hidden" r:id="rId27"/>
    <sheet name="Daniel S 21" sheetId="119" state="hidden" r:id="rId28"/>
    <sheet name="Daniel S" sheetId="87" state="hidden" r:id="rId29"/>
    <sheet name="Ana 2018" sheetId="59" state="hidden" r:id="rId30"/>
    <sheet name="Ana" sheetId="88" state="hidden" r:id="rId31"/>
    <sheet name="Paco 2018" sheetId="60" state="hidden" r:id="rId32"/>
    <sheet name="Guille 2018" sheetId="61" state="hidden" r:id="rId33"/>
    <sheet name="Mayely 21" sheetId="138" state="hidden" r:id="rId34"/>
    <sheet name="Nerea 21" sheetId="139" state="hidden" r:id="rId35"/>
    <sheet name="Tomas A 22" sheetId="156" state="hidden" r:id="rId36"/>
    <sheet name="L.Pedro 22" sheetId="157" state="hidden" r:id="rId37"/>
    <sheet name="Victor B 22" sheetId="158" state="hidden" r:id="rId38"/>
    <sheet name="Ruben S 22" sheetId="159" state="hidden" r:id="rId39"/>
    <sheet name="Javier E 22" sheetId="160" state="hidden" r:id="rId40"/>
    <sheet name="Jesus M 22" sheetId="161" state="hidden" r:id="rId41"/>
    <sheet name="Beatriz A 22" sheetId="162" state="hidden" r:id="rId42"/>
    <sheet name="Emilio A 22" sheetId="163" state="hidden" r:id="rId43"/>
    <sheet name="Angel C 22" sheetId="164" state="hidden" r:id="rId44"/>
    <sheet name="Antonio E 22" sheetId="165" state="hidden" r:id="rId45"/>
    <sheet name="Angel M 21" sheetId="120" state="hidden" r:id="rId46"/>
    <sheet name="Angel M" sheetId="91" state="hidden" r:id="rId47"/>
    <sheet name="Angel M 2018" sheetId="62" state="hidden" r:id="rId48"/>
    <sheet name="Javi2018" sheetId="63" state="hidden" r:id="rId49"/>
    <sheet name="Javi G 21" sheetId="121" state="hidden" r:id="rId50"/>
    <sheet name="Javi" sheetId="92" state="hidden" r:id="rId51"/>
    <sheet name="Felix 2018" sheetId="82" state="hidden" r:id="rId52"/>
    <sheet name="Sergio" sheetId="94" state="hidden" r:id="rId53"/>
    <sheet name="Angel L 21" sheetId="141" state="hidden" r:id="rId54"/>
    <sheet name="Sergio 21" sheetId="122" state="hidden" r:id="rId55"/>
    <sheet name="Ruben" sheetId="100" state="hidden" r:id="rId56"/>
    <sheet name="Ruben M 21" sheetId="123" state="hidden" r:id="rId57"/>
    <sheet name="Felix s 21" sheetId="124" state="hidden" r:id="rId58"/>
    <sheet name="Felix" sheetId="93" state="hidden" r:id="rId59"/>
    <sheet name="Sergio 2018" sheetId="64" state="hidden" r:id="rId60"/>
    <sheet name="Oscar" sheetId="96" state="hidden" r:id="rId61"/>
    <sheet name="Oscar 21" sheetId="125" state="hidden" r:id="rId62"/>
    <sheet name="Angel V 21" sheetId="126" state="hidden" r:id="rId63"/>
    <sheet name="Villar" sheetId="95" state="hidden" r:id="rId64"/>
    <sheet name="Angel V2018" sheetId="65" state="hidden" r:id="rId65"/>
    <sheet name="Oscar 2018" sheetId="67" state="hidden" r:id="rId66"/>
    <sheet name="Ivan 2018" sheetId="70" state="hidden" r:id="rId67"/>
    <sheet name="Ivan 21" sheetId="127" state="hidden" r:id="rId68"/>
    <sheet name="Ivan" sheetId="97" state="hidden" r:id="rId69"/>
    <sheet name="Miguel Angel 2018" sheetId="66" state="hidden" r:id="rId70"/>
    <sheet name="Miguel 21 (2)" sheetId="129" state="hidden" r:id="rId71"/>
    <sheet name="L.Pedro 21" sheetId="128" state="hidden" r:id="rId72"/>
    <sheet name="Miguel" sheetId="98" state="hidden" r:id="rId73"/>
    <sheet name="Julian 2018" sheetId="83" state="hidden" r:id="rId74"/>
    <sheet name="L.Pedro" sheetId="106" state="hidden" r:id="rId75"/>
    <sheet name="Julian" sheetId="99" state="hidden" r:id="rId76"/>
    <sheet name="Ruben 2018" sheetId="69" state="hidden" r:id="rId77"/>
    <sheet name="Jolis 2018" sheetId="68" state="hidden" r:id="rId78"/>
    <sheet name="Tomas 21" sheetId="130" state="hidden" r:id="rId79"/>
    <sheet name="Tomas" sheetId="107" state="hidden" r:id="rId80"/>
    <sheet name="Jesus M 21" sheetId="131" state="hidden" r:id="rId81"/>
    <sheet name="Jesus M" sheetId="102" state="hidden" r:id="rId82"/>
    <sheet name="Maroto2018" sheetId="73" state="hidden" r:id="rId83"/>
    <sheet name="Victor2018" sheetId="74" state="hidden" r:id="rId84"/>
    <sheet name="Dani R 2018" sheetId="71" state="hidden" r:id="rId85"/>
    <sheet name="Ruben S" sheetId="105" state="hidden" r:id="rId86"/>
    <sheet name="Ruben S 2018" sheetId="84" state="hidden" r:id="rId87"/>
    <sheet name="Luis Pedro 2018" sheetId="78" state="hidden" r:id="rId88"/>
    <sheet name="Dani R" sheetId="104" state="hidden" r:id="rId89"/>
    <sheet name="Javier E 21" sheetId="132" state="hidden" r:id="rId90"/>
    <sheet name="Javier E" sheetId="113" state="hidden" r:id="rId91"/>
    <sheet name="Tomas 2018" sheetId="77" state="hidden" r:id="rId92"/>
    <sheet name="Bea 2018" sheetId="85" state="hidden" r:id="rId93"/>
    <sheet name="Victor B 21" sheetId="133" state="hidden" r:id="rId94"/>
    <sheet name="Victor" sheetId="103" state="hidden" r:id="rId95"/>
    <sheet name="Bea" sheetId="108" state="hidden" r:id="rId96"/>
    <sheet name="Samuel" sheetId="109" state="hidden" r:id="rId97"/>
    <sheet name="Samu 2018" sheetId="75" state="hidden" r:id="rId98"/>
    <sheet name="Emilio 2018" sheetId="79" state="hidden" r:id="rId99"/>
    <sheet name="Toño" sheetId="112" state="hidden" r:id="rId100"/>
    <sheet name="Dupi 21" sheetId="140" state="hidden" r:id="rId101"/>
    <sheet name="Bea 21" sheetId="134" state="hidden" r:id="rId102"/>
    <sheet name="Emilio" sheetId="110" state="hidden" r:id="rId103"/>
    <sheet name="Angel C 2018" sheetId="81" state="hidden" r:id="rId104"/>
    <sheet name="Angel C" sheetId="111" state="hidden" r:id="rId105"/>
    <sheet name="Antonio E 21" sheetId="135" state="hidden" r:id="rId106"/>
    <sheet name="Emilio 21" sheetId="136" state="hidden" r:id="rId107"/>
    <sheet name="Angel C 21" sheetId="137" state="hidden" r:id="rId108"/>
    <sheet name="Toño 2019" sheetId="80" state="hidden" r:id="rId109"/>
  </sheets>
  <definedNames>
    <definedName name="_xlnm.Print_Area" localSheetId="2">'2018'!$B$6:$Z$43</definedName>
    <definedName name="_xlnm.Print_Area" localSheetId="1">'2020'!$B$6:$Z$43</definedName>
    <definedName name="_xlnm.Print_Area" localSheetId="21">'2021'!$B$6:$Z$43</definedName>
    <definedName name="_xlnm.Print_Area" localSheetId="7">'2022'!$B$6:$Z$43</definedName>
    <definedName name="_xlnm.Print_Area" localSheetId="30">Ana!$B$6:$Z$43</definedName>
    <definedName name="_xlnm.Print_Area" localSheetId="29">'Ana 2018'!$B$6:$Z$43</definedName>
    <definedName name="_xlnm.Print_Area" localSheetId="104">'Angel C'!$B$6:$Z$43</definedName>
    <definedName name="_xlnm.Print_Area" localSheetId="103">'Angel C 2018'!$B$6:$Z$43</definedName>
    <definedName name="_xlnm.Print_Area" localSheetId="107">'Angel C 21'!$B$6:$Z$43</definedName>
    <definedName name="_xlnm.Print_Area" localSheetId="43">'Angel C 22'!$B$6:$Z$43</definedName>
    <definedName name="_xlnm.Print_Area" localSheetId="53">'Angel L 21'!$B$6:$Z$43</definedName>
    <definedName name="_xlnm.Print_Area" localSheetId="14">'Angel L 22'!$B$6:$Z$43</definedName>
    <definedName name="_xlnm.Print_Area" localSheetId="46">'Angel M'!$B$6:$Z$43</definedName>
    <definedName name="_xlnm.Print_Area" localSheetId="47">'Angel M 2018'!$B$6:$Z$43</definedName>
    <definedName name="_xlnm.Print_Area" localSheetId="45">'Angel M 21'!$B$6:$Z$43</definedName>
    <definedName name="_xlnm.Print_Area" localSheetId="12">'Angel M 22'!$B$6:$Z$43</definedName>
    <definedName name="_xlnm.Print_Area" localSheetId="62">'Angel V 21'!$B$6:$Z$43</definedName>
    <definedName name="_xlnm.Print_Area" localSheetId="19">'Angel V 22'!$B$6:$Z$43</definedName>
    <definedName name="_xlnm.Print_Area" localSheetId="64">'Angel V2018'!$B$6:$Z$43</definedName>
    <definedName name="_xlnm.Print_Area" localSheetId="105">'Antonio E 21'!$B$6:$Z$43</definedName>
    <definedName name="_xlnm.Print_Area" localSheetId="44">'Antonio E 22'!$B$6:$Z$43</definedName>
    <definedName name="_xlnm.Print_Area" localSheetId="5">'Arantxa Moro'!$A$6:$W$43</definedName>
    <definedName name="_xlnm.Print_Area" localSheetId="95">Bea!$B$6:$Z$43</definedName>
    <definedName name="_xlnm.Print_Area" localSheetId="92">'Bea 2018'!$B$6:$Z$43</definedName>
    <definedName name="_xlnm.Print_Area" localSheetId="101">'Bea 21'!$B$6:$Z$43</definedName>
    <definedName name="_xlnm.Print_Area" localSheetId="41">'Beatriz A 22'!$B$6:$Z$43</definedName>
    <definedName name="_xlnm.Print_Area" localSheetId="6">'calendario 2022'!$B$6:$Z$43</definedName>
    <definedName name="_xlnm.Print_Area" localSheetId="3">'Calendario laboral Anual EXW'!$A$6:$W$43</definedName>
    <definedName name="_xlnm.Print_Area" localSheetId="88">'Dani R'!$B$6:$Z$43</definedName>
    <definedName name="_xlnm.Print_Area" localSheetId="84">'Dani R 2018'!$B$6:$Z$43</definedName>
    <definedName name="_xlnm.Print_Area" localSheetId="28">'Daniel S'!$B$6:$Z$43</definedName>
    <definedName name="_xlnm.Print_Area" localSheetId="27">'Daniel S 21'!$B$6:$Z$43</definedName>
    <definedName name="_xlnm.Print_Area" localSheetId="9">'Daniel S 22'!$B$6:$Z$43</definedName>
    <definedName name="_xlnm.Print_Area" localSheetId="4">'Daniel Sanchez 2018'!$B$6:$Z$43</definedName>
    <definedName name="_xlnm.Print_Area" localSheetId="100">'Dupi 21'!$B$6:$Z$43</definedName>
    <definedName name="_xlnm.Print_Area" localSheetId="102">Emilio!$B$6:$Z$43</definedName>
    <definedName name="_xlnm.Print_Area" localSheetId="98">'Emilio 2018'!$B$6:$Z$43</definedName>
    <definedName name="_xlnm.Print_Area" localSheetId="106">'Emilio 21'!$B$6:$Z$43</definedName>
    <definedName name="_xlnm.Print_Area" localSheetId="42">'Emilio A 22'!$B$6:$Z$43</definedName>
    <definedName name="_xlnm.Print_Area" localSheetId="58">Felix!$B$6:$Z$43</definedName>
    <definedName name="_xlnm.Print_Area" localSheetId="51">'Felix 2018'!$B$6:$Z$43</definedName>
    <definedName name="_xlnm.Print_Area" localSheetId="57">'Felix s 21'!$B$6:$Z$43</definedName>
    <definedName name="_xlnm.Print_Area" localSheetId="17">'Felix S 22'!$B$6:$Z$43</definedName>
    <definedName name="_xlnm.Print_Area" localSheetId="23">Guille!$B$6:$Z$43</definedName>
    <definedName name="_xlnm.Print_Area" localSheetId="32">'Guille 2018'!$B$6:$Z$43</definedName>
    <definedName name="_xlnm.Print_Area" localSheetId="22">'Guille 21'!$B$6:$Z$43</definedName>
    <definedName name="_xlnm.Print_Area" localSheetId="8">'Guille 22'!$B$6:$Z$43</definedName>
    <definedName name="_xlnm.Print_Area" localSheetId="68">Ivan!$B$6:$Z$43</definedName>
    <definedName name="_xlnm.Print_Area" localSheetId="66">'Ivan 2018'!$B$6:$Z$43</definedName>
    <definedName name="_xlnm.Print_Area" localSheetId="67">'Ivan 21'!$B$6:$Z$43</definedName>
    <definedName name="_xlnm.Print_Area" localSheetId="20">'Ivan P 22'!$B$6:$Z$43</definedName>
    <definedName name="_xlnm.Print_Area" localSheetId="50">Javi!$B$6:$Z$43</definedName>
    <definedName name="_xlnm.Print_Area" localSheetId="49">'Javi G 21'!$B$6:$Z$43</definedName>
    <definedName name="_xlnm.Print_Area" localSheetId="48">Javi2018!$B$6:$Z$43</definedName>
    <definedName name="_xlnm.Print_Area" localSheetId="90">'Javier E'!$B$6:$Z$43</definedName>
    <definedName name="_xlnm.Print_Area" localSheetId="89">'Javier E 21'!$B$6:$Z$43</definedName>
    <definedName name="_xlnm.Print_Area" localSheetId="39">'Javier E 22'!$B$6:$Z$43</definedName>
    <definedName name="_xlnm.Print_Area" localSheetId="13">'Javier G 22'!$B$6:$Z$43</definedName>
    <definedName name="_xlnm.Print_Area" localSheetId="81">'Jesus M'!$B$6:$Z$43</definedName>
    <definedName name="_xlnm.Print_Area" localSheetId="80">'Jesus M 21'!$B$6:$Z$43</definedName>
    <definedName name="_xlnm.Print_Area" localSheetId="40">'Jesus M 22'!$B$6:$Z$43</definedName>
    <definedName name="_xlnm.Print_Area" localSheetId="77">'Jolis 2018'!$B$6:$Z$43</definedName>
    <definedName name="_xlnm.Print_Area" localSheetId="75">Julian!$B$6:$Z$43</definedName>
    <definedName name="_xlnm.Print_Area" localSheetId="73">'Julian 2018'!$B$6:$Z$43</definedName>
    <definedName name="_xlnm.Print_Area" localSheetId="74">L.Pedro!$B$6:$Z$43</definedName>
    <definedName name="_xlnm.Print_Area" localSheetId="71">'L.Pedro 21'!$B$6:$Z$43</definedName>
    <definedName name="_xlnm.Print_Area" localSheetId="36">'L.Pedro 22'!$B$6:$Z$43</definedName>
    <definedName name="_xlnm.Print_Area" localSheetId="87">'Luis Pedro 2018'!$B$6:$Z$43</definedName>
    <definedName name="_xlnm.Print_Area" localSheetId="82">Maroto2018!$B$6:$Z$43</definedName>
    <definedName name="_xlnm.Print_Area" localSheetId="33">'Mayely 21'!$B$6:$Z$43</definedName>
    <definedName name="_xlnm.Print_Area" localSheetId="10">'Mayely C 22'!$B$6:$Z$43</definedName>
    <definedName name="_xlnm.Print_Area" localSheetId="72">Miguel!$B$6:$Z$43</definedName>
    <definedName name="_xlnm.Print_Area" localSheetId="70">'Miguel 21 (2)'!$B$6:$Z$43</definedName>
    <definedName name="_xlnm.Print_Area" localSheetId="69">'Miguel Angel 2018'!$B$6:$Z$43</definedName>
    <definedName name="_xlnm.Print_Area" localSheetId="26">'Miguel N 22'!$B$6:$Z$43</definedName>
    <definedName name="_xlnm.Print_Area" localSheetId="0">'Montajes 2020'!$B$6:$Z$43</definedName>
    <definedName name="_xlnm.Print_Area" localSheetId="34">'Nerea 21'!$B$6:$Z$43</definedName>
    <definedName name="_xlnm.Print_Area" localSheetId="11">'Nerea T 22'!$B$6:$Z$43</definedName>
    <definedName name="_xlnm.Print_Area" localSheetId="60">Oscar!$B$6:$Z$43</definedName>
    <definedName name="_xlnm.Print_Area" localSheetId="65">'Oscar 2018'!$B$6:$Z$43</definedName>
    <definedName name="_xlnm.Print_Area" localSheetId="61">'Oscar 21'!$B$6:$Z$43</definedName>
    <definedName name="_xlnm.Print_Area" localSheetId="18">'Oscar E 22'!$B$6:$Z$43</definedName>
    <definedName name="_xlnm.Print_Area" localSheetId="25">Paco!$B$6:$Z$43</definedName>
    <definedName name="_xlnm.Print_Area" localSheetId="31">'Paco 2018'!$B$6:$Z$43</definedName>
    <definedName name="_xlnm.Print_Area" localSheetId="55">Ruben!$B$6:$Z$43</definedName>
    <definedName name="_xlnm.Print_Area" localSheetId="76">'Ruben 2018'!$B$6:$Z$43</definedName>
    <definedName name="_xlnm.Print_Area" localSheetId="56">'Ruben M 21'!$B$6:$Z$43</definedName>
    <definedName name="_xlnm.Print_Area" localSheetId="16">'Ruben M 22'!$B$6:$Z$43</definedName>
    <definedName name="_xlnm.Print_Area" localSheetId="85">'Ruben S'!$B$6:$Z$43</definedName>
    <definedName name="_xlnm.Print_Area" localSheetId="86">'Ruben S 2018'!$B$6:$Z$43</definedName>
    <definedName name="_xlnm.Print_Area" localSheetId="38">'Ruben S 22'!$B$6:$Z$43</definedName>
    <definedName name="_xlnm.Print_Area" localSheetId="97">'Samu 2018'!$B$6:$Z$43</definedName>
    <definedName name="_xlnm.Print_Area" localSheetId="96">Samuel!$B$6:$Z$43</definedName>
    <definedName name="_xlnm.Print_Area" localSheetId="52">Sergio!$B$6:$Z$43</definedName>
    <definedName name="_xlnm.Print_Area" localSheetId="59">'Sergio 2018'!$B$6:$Z$43</definedName>
    <definedName name="_xlnm.Print_Area" localSheetId="54">'Sergio 21'!$B$6:$Z$43</definedName>
    <definedName name="_xlnm.Print_Area" localSheetId="15">'Sergio L 22'!$B$6:$Z$43</definedName>
    <definedName name="_xlnm.Print_Area" localSheetId="79">Tomas!$B$6:$Z$43</definedName>
    <definedName name="_xlnm.Print_Area" localSheetId="91">'Tomas 2018'!$B$6:$Z$43</definedName>
    <definedName name="_xlnm.Print_Area" localSheetId="78">'Tomas 21'!$B$6:$Z$43</definedName>
    <definedName name="_xlnm.Print_Area" localSheetId="35">'Tomas A 22'!$B$6:$Z$43</definedName>
    <definedName name="_xlnm.Print_Area" localSheetId="99">Toño!$B$6:$Z$43</definedName>
    <definedName name="_xlnm.Print_Area" localSheetId="108">'Toño 2019'!$B$6:$Z$43</definedName>
    <definedName name="_xlnm.Print_Area" localSheetId="94">Victor!$B$6:$Z$43</definedName>
    <definedName name="_xlnm.Print_Area" localSheetId="93">'Victor B 21'!$B$6:$Z$43</definedName>
    <definedName name="_xlnm.Print_Area" localSheetId="37">'Victor B 22'!$B$6:$Z$43</definedName>
    <definedName name="_xlnm.Print_Area" localSheetId="83">Victor2018!$B$6:$Z$43</definedName>
    <definedName name="_xlnm.Print_Area" localSheetId="63">Villar!$B$6:$Z$43</definedName>
    <definedName name="valuevx">42.314159</definedName>
  </definedNames>
  <calcPr calcId="191029" iterate="1" iterateCount="10000" iterateDelta="1.0000000000000001E-5"/>
</workbook>
</file>

<file path=xl/calcChain.xml><?xml version="1.0" encoding="utf-8"?>
<calcChain xmlns="http://schemas.openxmlformats.org/spreadsheetml/2006/main">
  <c r="AM13" i="167" l="1"/>
  <c r="AL13" i="167"/>
  <c r="AM11" i="167"/>
  <c r="AD19" i="167"/>
  <c r="H9" i="167"/>
  <c r="Z36" i="167" s="1"/>
  <c r="G9" i="167"/>
  <c r="P36" i="167" s="1"/>
  <c r="F9" i="167"/>
  <c r="F36" i="167" s="1"/>
  <c r="E9" i="167"/>
  <c r="E45" i="167" s="1"/>
  <c r="D9" i="167"/>
  <c r="D45" i="167" s="1"/>
  <c r="C9" i="167"/>
  <c r="C45" i="167" s="1"/>
  <c r="B9" i="167"/>
  <c r="T27" i="167" s="1"/>
  <c r="B8" i="167"/>
  <c r="K8" i="167" s="1"/>
  <c r="Y1" i="167"/>
  <c r="AQ22" i="142"/>
  <c r="AP22" i="142"/>
  <c r="AM21" i="142"/>
  <c r="AL21" i="142"/>
  <c r="AM19" i="142"/>
  <c r="AG36" i="142"/>
  <c r="AG34" i="142"/>
  <c r="AG33" i="142"/>
  <c r="AS22" i="142"/>
  <c r="AR22" i="142"/>
  <c r="AS21" i="142"/>
  <c r="AR21" i="142"/>
  <c r="AS20" i="142"/>
  <c r="AS19" i="142"/>
  <c r="G45" i="166"/>
  <c r="E45" i="166"/>
  <c r="Y36" i="166"/>
  <c r="Q36" i="166"/>
  <c r="O36" i="166"/>
  <c r="G36" i="166"/>
  <c r="E36" i="166"/>
  <c r="Y27" i="166"/>
  <c r="Q27" i="166"/>
  <c r="O27" i="166"/>
  <c r="G27" i="166"/>
  <c r="E27" i="166"/>
  <c r="AD19" i="166"/>
  <c r="X18" i="166"/>
  <c r="V18" i="166"/>
  <c r="N18" i="166"/>
  <c r="L18" i="166"/>
  <c r="X9" i="166"/>
  <c r="V9" i="166"/>
  <c r="N9" i="166"/>
  <c r="L9" i="166"/>
  <c r="H9" i="166"/>
  <c r="H18" i="166" s="1"/>
  <c r="G9" i="166"/>
  <c r="G18" i="166" s="1"/>
  <c r="F9" i="166"/>
  <c r="X36" i="166" s="1"/>
  <c r="E9" i="166"/>
  <c r="N36" i="166" s="1"/>
  <c r="D9" i="166"/>
  <c r="D45" i="166" s="1"/>
  <c r="C9" i="166"/>
  <c r="U18" i="166" s="1"/>
  <c r="B9" i="166"/>
  <c r="K18" i="166" s="1"/>
  <c r="B8" i="166"/>
  <c r="K8" i="166" s="1"/>
  <c r="Y1" i="166"/>
  <c r="AD19" i="165"/>
  <c r="Y1" i="165" s="1"/>
  <c r="V18" i="165"/>
  <c r="L18" i="165"/>
  <c r="V9" i="165"/>
  <c r="L9" i="165"/>
  <c r="H9" i="165"/>
  <c r="H18" i="165" s="1"/>
  <c r="G9" i="165"/>
  <c r="Y36" i="165" s="1"/>
  <c r="F9" i="165"/>
  <c r="O36" i="165" s="1"/>
  <c r="E9" i="165"/>
  <c r="E45" i="165" s="1"/>
  <c r="D9" i="165"/>
  <c r="D45" i="165" s="1"/>
  <c r="C9" i="165"/>
  <c r="U18" i="165" s="1"/>
  <c r="B9" i="165"/>
  <c r="B18" i="165" s="1"/>
  <c r="B8" i="165"/>
  <c r="K8" i="165" s="1"/>
  <c r="B45" i="164"/>
  <c r="V36" i="164"/>
  <c r="L36" i="164"/>
  <c r="B36" i="164"/>
  <c r="V27" i="164"/>
  <c r="L27" i="164"/>
  <c r="B27" i="164"/>
  <c r="AD19" i="164"/>
  <c r="Y1" i="164" s="1"/>
  <c r="Q18" i="164"/>
  <c r="U9" i="164"/>
  <c r="Q9" i="164"/>
  <c r="H9" i="164"/>
  <c r="Z18" i="164" s="1"/>
  <c r="G9" i="164"/>
  <c r="G18" i="164" s="1"/>
  <c r="F9" i="164"/>
  <c r="F18" i="164" s="1"/>
  <c r="E9" i="164"/>
  <c r="E18" i="164" s="1"/>
  <c r="D9" i="164"/>
  <c r="D18" i="164" s="1"/>
  <c r="C9" i="164"/>
  <c r="U36" i="164" s="1"/>
  <c r="B9" i="164"/>
  <c r="K36" i="164" s="1"/>
  <c r="B8" i="164"/>
  <c r="K8" i="164" s="1"/>
  <c r="G45" i="163"/>
  <c r="Q36" i="163"/>
  <c r="G36" i="163"/>
  <c r="Q27" i="163"/>
  <c r="G27" i="163"/>
  <c r="AD19" i="163"/>
  <c r="X18" i="163"/>
  <c r="U18" i="163"/>
  <c r="N18" i="163"/>
  <c r="K18" i="163"/>
  <c r="X9" i="163"/>
  <c r="U9" i="163"/>
  <c r="N9" i="163"/>
  <c r="K9" i="163"/>
  <c r="H9" i="163"/>
  <c r="Z36" i="163" s="1"/>
  <c r="G9" i="163"/>
  <c r="P36" i="163" s="1"/>
  <c r="F9" i="163"/>
  <c r="F45" i="163" s="1"/>
  <c r="E9" i="163"/>
  <c r="W18" i="163" s="1"/>
  <c r="D9" i="163"/>
  <c r="D18" i="163" s="1"/>
  <c r="C9" i="163"/>
  <c r="C18" i="163" s="1"/>
  <c r="B9" i="163"/>
  <c r="B18" i="163" s="1"/>
  <c r="B8" i="163"/>
  <c r="K8" i="163" s="1"/>
  <c r="B45" i="162"/>
  <c r="V36" i="162"/>
  <c r="U36" i="162"/>
  <c r="T36" i="162"/>
  <c r="L36" i="162"/>
  <c r="K36" i="162"/>
  <c r="H36" i="162"/>
  <c r="B36" i="162"/>
  <c r="V27" i="162"/>
  <c r="U27" i="162"/>
  <c r="T27" i="162"/>
  <c r="L27" i="162"/>
  <c r="K27" i="162"/>
  <c r="H27" i="162"/>
  <c r="B27" i="162"/>
  <c r="AD19" i="162"/>
  <c r="Y1" i="162" s="1"/>
  <c r="Z18" i="162"/>
  <c r="Q18" i="162"/>
  <c r="G18" i="162"/>
  <c r="F18" i="162"/>
  <c r="K10" i="162"/>
  <c r="Z9" i="162"/>
  <c r="U9" i="162"/>
  <c r="Q9" i="162"/>
  <c r="P9" i="162"/>
  <c r="K9" i="162"/>
  <c r="H9" i="162"/>
  <c r="H18" i="162" s="1"/>
  <c r="G9" i="162"/>
  <c r="F9" i="162"/>
  <c r="E9" i="162"/>
  <c r="E45" i="162" s="1"/>
  <c r="D9" i="162"/>
  <c r="V18" i="162" s="1"/>
  <c r="C9" i="162"/>
  <c r="L18" i="162" s="1"/>
  <c r="B9" i="162"/>
  <c r="B18" i="162" s="1"/>
  <c r="T8" i="162"/>
  <c r="B8" i="162"/>
  <c r="K8" i="162" s="1"/>
  <c r="G45" i="161"/>
  <c r="E45" i="161"/>
  <c r="Z36" i="161"/>
  <c r="Y36" i="161"/>
  <c r="Q36" i="161"/>
  <c r="P36" i="161"/>
  <c r="K36" i="161"/>
  <c r="G36" i="161"/>
  <c r="F36" i="161"/>
  <c r="E36" i="161"/>
  <c r="Z27" i="161"/>
  <c r="Y27" i="161"/>
  <c r="Q27" i="161"/>
  <c r="P27" i="161"/>
  <c r="K27" i="161"/>
  <c r="G27" i="161"/>
  <c r="F27" i="161"/>
  <c r="E27" i="161"/>
  <c r="AD19" i="161"/>
  <c r="Z18" i="161"/>
  <c r="X18" i="161"/>
  <c r="W18" i="161"/>
  <c r="P18" i="161"/>
  <c r="N18" i="161"/>
  <c r="D18" i="161"/>
  <c r="C18" i="161"/>
  <c r="O15" i="161"/>
  <c r="Z9" i="161"/>
  <c r="W9" i="161"/>
  <c r="P9" i="161"/>
  <c r="N9" i="161"/>
  <c r="M9" i="161"/>
  <c r="H9" i="161"/>
  <c r="Q18" i="161" s="1"/>
  <c r="G9" i="161"/>
  <c r="G18" i="161" s="1"/>
  <c r="F9" i="161"/>
  <c r="F45" i="161" s="1"/>
  <c r="E9" i="161"/>
  <c r="E18" i="161" s="1"/>
  <c r="D9" i="161"/>
  <c r="C9" i="161"/>
  <c r="U36" i="161" s="1"/>
  <c r="B9" i="161"/>
  <c r="B45" i="161" s="1"/>
  <c r="B8" i="161"/>
  <c r="K8" i="161" s="1"/>
  <c r="P15" i="161" s="1"/>
  <c r="Y1" i="161"/>
  <c r="F45" i="160"/>
  <c r="D45" i="160"/>
  <c r="C45" i="160"/>
  <c r="B45" i="160"/>
  <c r="Z36" i="160"/>
  <c r="X36" i="160"/>
  <c r="W36" i="160"/>
  <c r="V36" i="160"/>
  <c r="P36" i="160"/>
  <c r="N36" i="160"/>
  <c r="M36" i="160"/>
  <c r="F36" i="160"/>
  <c r="D36" i="160"/>
  <c r="B36" i="160"/>
  <c r="Z27" i="160"/>
  <c r="X27" i="160"/>
  <c r="W27" i="160"/>
  <c r="V27" i="160"/>
  <c r="P27" i="160"/>
  <c r="N27" i="160"/>
  <c r="M27" i="160"/>
  <c r="F27" i="160"/>
  <c r="D27" i="160"/>
  <c r="B27" i="160"/>
  <c r="AD19" i="160"/>
  <c r="Y1" i="160" s="1"/>
  <c r="W18" i="160"/>
  <c r="U18" i="160"/>
  <c r="T18" i="160"/>
  <c r="Q18" i="160"/>
  <c r="M18" i="160"/>
  <c r="K18" i="160"/>
  <c r="C18" i="160"/>
  <c r="O15" i="160"/>
  <c r="W9" i="160"/>
  <c r="U9" i="160"/>
  <c r="T9" i="160"/>
  <c r="Q9" i="160"/>
  <c r="M9" i="160"/>
  <c r="K9" i="160"/>
  <c r="H9" i="160"/>
  <c r="G9" i="160"/>
  <c r="F9" i="160"/>
  <c r="X18" i="160" s="1"/>
  <c r="E9" i="160"/>
  <c r="N18" i="160" s="1"/>
  <c r="D9" i="160"/>
  <c r="D18" i="160" s="1"/>
  <c r="C9" i="160"/>
  <c r="B9" i="160"/>
  <c r="B18" i="160" s="1"/>
  <c r="B8" i="160"/>
  <c r="K8" i="160" s="1"/>
  <c r="G45" i="159"/>
  <c r="C45" i="159"/>
  <c r="W36" i="159"/>
  <c r="U36" i="159"/>
  <c r="T36" i="159"/>
  <c r="K36" i="159"/>
  <c r="G36" i="159"/>
  <c r="C36" i="159"/>
  <c r="W27" i="159"/>
  <c r="U27" i="159"/>
  <c r="T27" i="159"/>
  <c r="K27" i="159"/>
  <c r="G27" i="159"/>
  <c r="C27" i="159"/>
  <c r="AD19" i="159"/>
  <c r="Y18" i="159"/>
  <c r="X18" i="159"/>
  <c r="T18" i="159"/>
  <c r="P18" i="159"/>
  <c r="O18" i="159"/>
  <c r="N18" i="159"/>
  <c r="P15" i="159"/>
  <c r="Y9" i="159"/>
  <c r="X9" i="159"/>
  <c r="T9" i="159"/>
  <c r="P9" i="159"/>
  <c r="O9" i="159"/>
  <c r="N9" i="159"/>
  <c r="H9" i="159"/>
  <c r="Z18" i="159" s="1"/>
  <c r="G9" i="159"/>
  <c r="G18" i="159" s="1"/>
  <c r="F9" i="159"/>
  <c r="E9" i="159"/>
  <c r="E18" i="159" s="1"/>
  <c r="D9" i="159"/>
  <c r="C9" i="159"/>
  <c r="U18" i="159" s="1"/>
  <c r="B9" i="159"/>
  <c r="K18" i="159" s="1"/>
  <c r="K8" i="159"/>
  <c r="B8" i="159"/>
  <c r="Y1" i="159"/>
  <c r="D45" i="158"/>
  <c r="P36" i="158"/>
  <c r="Z27" i="158"/>
  <c r="W27" i="158"/>
  <c r="P27" i="158"/>
  <c r="M27" i="158"/>
  <c r="G27" i="158"/>
  <c r="F27" i="158"/>
  <c r="AD19" i="158"/>
  <c r="Y1" i="158" s="1"/>
  <c r="X18" i="158"/>
  <c r="W18" i="158"/>
  <c r="T18" i="158"/>
  <c r="N18" i="158"/>
  <c r="D18" i="158"/>
  <c r="X9" i="158"/>
  <c r="W9" i="158"/>
  <c r="T9" i="158"/>
  <c r="N9" i="158"/>
  <c r="M9" i="158"/>
  <c r="H9" i="158"/>
  <c r="Z36" i="158" s="1"/>
  <c r="G9" i="158"/>
  <c r="G45" i="158" s="1"/>
  <c r="F9" i="158"/>
  <c r="X36" i="158" s="1"/>
  <c r="E9" i="158"/>
  <c r="W36" i="158" s="1"/>
  <c r="D9" i="158"/>
  <c r="C9" i="158"/>
  <c r="C18" i="158" s="1"/>
  <c r="B9" i="158"/>
  <c r="K18" i="158" s="1"/>
  <c r="K8" i="158"/>
  <c r="P15" i="158" s="1"/>
  <c r="B8" i="158"/>
  <c r="D45" i="157"/>
  <c r="C45" i="157"/>
  <c r="X36" i="157"/>
  <c r="T36" i="157"/>
  <c r="M36" i="157"/>
  <c r="D36" i="157"/>
  <c r="C36" i="157"/>
  <c r="X27" i="157"/>
  <c r="T27" i="157"/>
  <c r="M27" i="157"/>
  <c r="H27" i="157"/>
  <c r="D27" i="157"/>
  <c r="C27" i="157"/>
  <c r="AD19" i="157"/>
  <c r="Y18" i="157"/>
  <c r="U18" i="157"/>
  <c r="T18" i="157"/>
  <c r="O18" i="157"/>
  <c r="K18" i="157"/>
  <c r="Y9" i="157"/>
  <c r="U9" i="157"/>
  <c r="T9" i="157"/>
  <c r="O9" i="157"/>
  <c r="K9" i="157"/>
  <c r="H9" i="157"/>
  <c r="H36" i="157" s="1"/>
  <c r="G9" i="157"/>
  <c r="G45" i="157" s="1"/>
  <c r="F9" i="157"/>
  <c r="X18" i="157" s="1"/>
  <c r="E9" i="157"/>
  <c r="N27" i="157" s="1"/>
  <c r="D9" i="157"/>
  <c r="D18" i="157" s="1"/>
  <c r="C9" i="157"/>
  <c r="C18" i="157" s="1"/>
  <c r="B9" i="157"/>
  <c r="B18" i="157" s="1"/>
  <c r="K8" i="157"/>
  <c r="B8" i="157"/>
  <c r="H45" i="156"/>
  <c r="Y36" i="156"/>
  <c r="U36" i="156"/>
  <c r="O36" i="156"/>
  <c r="H36" i="156"/>
  <c r="E36" i="156"/>
  <c r="Y27" i="156"/>
  <c r="U27" i="156"/>
  <c r="O27" i="156"/>
  <c r="H27" i="156"/>
  <c r="E27" i="156"/>
  <c r="AD19" i="156"/>
  <c r="Y1" i="156" s="1"/>
  <c r="Z18" i="156"/>
  <c r="Y18" i="156"/>
  <c r="V18" i="156"/>
  <c r="P18" i="156"/>
  <c r="L18" i="156"/>
  <c r="F18" i="156"/>
  <c r="N15" i="156"/>
  <c r="Z9" i="156"/>
  <c r="Y9" i="156"/>
  <c r="V9" i="156"/>
  <c r="P9" i="156"/>
  <c r="O9" i="156"/>
  <c r="L9" i="156"/>
  <c r="H9" i="156"/>
  <c r="H18" i="156" s="1"/>
  <c r="G9" i="156"/>
  <c r="G18" i="156" s="1"/>
  <c r="F9" i="156"/>
  <c r="E9" i="156"/>
  <c r="E18" i="156" s="1"/>
  <c r="D9" i="156"/>
  <c r="D45" i="156" s="1"/>
  <c r="C9" i="156"/>
  <c r="U18" i="156" s="1"/>
  <c r="B9" i="156"/>
  <c r="K27" i="156" s="1"/>
  <c r="B8" i="156"/>
  <c r="K8" i="156" s="1"/>
  <c r="Q15" i="156" s="1"/>
  <c r="G45" i="155"/>
  <c r="E45" i="155"/>
  <c r="Y36" i="155"/>
  <c r="Q36" i="155"/>
  <c r="O36" i="155"/>
  <c r="G36" i="155"/>
  <c r="E36" i="155"/>
  <c r="Y27" i="155"/>
  <c r="Q27" i="155"/>
  <c r="O27" i="155"/>
  <c r="G27" i="155"/>
  <c r="E27" i="155"/>
  <c r="AD19" i="155"/>
  <c r="Y1" i="155" s="1"/>
  <c r="X18" i="155"/>
  <c r="V18" i="155"/>
  <c r="N18" i="155"/>
  <c r="L18" i="155"/>
  <c r="B18" i="155"/>
  <c r="X9" i="155"/>
  <c r="V9" i="155"/>
  <c r="N9" i="155"/>
  <c r="L9" i="155"/>
  <c r="H9" i="155"/>
  <c r="H18" i="155" s="1"/>
  <c r="G9" i="155"/>
  <c r="G18" i="155" s="1"/>
  <c r="F9" i="155"/>
  <c r="X36" i="155" s="1"/>
  <c r="E9" i="155"/>
  <c r="N36" i="155" s="1"/>
  <c r="D9" i="155"/>
  <c r="D45" i="155" s="1"/>
  <c r="C9" i="155"/>
  <c r="U18" i="155" s="1"/>
  <c r="B9" i="155"/>
  <c r="B8" i="155"/>
  <c r="K8" i="155" s="1"/>
  <c r="N15" i="155" s="1"/>
  <c r="D45" i="154"/>
  <c r="B45" i="154"/>
  <c r="V36" i="154"/>
  <c r="N36" i="154"/>
  <c r="L36" i="154"/>
  <c r="D36" i="154"/>
  <c r="B36" i="154"/>
  <c r="V27" i="154"/>
  <c r="N27" i="154"/>
  <c r="L27" i="154"/>
  <c r="D27" i="154"/>
  <c r="B27" i="154"/>
  <c r="AD19" i="154"/>
  <c r="U18" i="154"/>
  <c r="Q18" i="154"/>
  <c r="K18" i="154"/>
  <c r="K10" i="154"/>
  <c r="U9" i="154"/>
  <c r="Q9" i="154"/>
  <c r="K9" i="154"/>
  <c r="H9" i="154"/>
  <c r="Z18" i="154" s="1"/>
  <c r="G9" i="154"/>
  <c r="G18" i="154" s="1"/>
  <c r="F9" i="154"/>
  <c r="F18" i="154" s="1"/>
  <c r="E9" i="154"/>
  <c r="E18" i="154" s="1"/>
  <c r="D9" i="154"/>
  <c r="D18" i="154" s="1"/>
  <c r="C9" i="154"/>
  <c r="U36" i="154" s="1"/>
  <c r="B9" i="154"/>
  <c r="K36" i="154" s="1"/>
  <c r="B8" i="154"/>
  <c r="K8" i="154" s="1"/>
  <c r="Y1" i="154"/>
  <c r="G45" i="153"/>
  <c r="Z36" i="153"/>
  <c r="Q36" i="153"/>
  <c r="P36" i="153"/>
  <c r="K36" i="153"/>
  <c r="G36" i="153"/>
  <c r="Z27" i="153"/>
  <c r="Q27" i="153"/>
  <c r="P27" i="153"/>
  <c r="K27" i="153"/>
  <c r="G27" i="153"/>
  <c r="AD19" i="153"/>
  <c r="Y1" i="153" s="1"/>
  <c r="Z18" i="153"/>
  <c r="X18" i="153"/>
  <c r="W18" i="153"/>
  <c r="P18" i="153"/>
  <c r="N18" i="153"/>
  <c r="Z9" i="153"/>
  <c r="X9" i="153"/>
  <c r="W9" i="153"/>
  <c r="P9" i="153"/>
  <c r="N9" i="153"/>
  <c r="H9" i="153"/>
  <c r="H18" i="153" s="1"/>
  <c r="G9" i="153"/>
  <c r="Y36" i="153" s="1"/>
  <c r="F9" i="153"/>
  <c r="F45" i="153" s="1"/>
  <c r="E9" i="153"/>
  <c r="E45" i="153" s="1"/>
  <c r="D9" i="153"/>
  <c r="C9" i="153"/>
  <c r="C18" i="153" s="1"/>
  <c r="B9" i="153"/>
  <c r="B18" i="153" s="1"/>
  <c r="B8" i="153"/>
  <c r="K8" i="153" s="1"/>
  <c r="P15" i="153" s="1"/>
  <c r="F45" i="152"/>
  <c r="D45" i="152"/>
  <c r="X36" i="152"/>
  <c r="W36" i="152"/>
  <c r="N36" i="152"/>
  <c r="M36" i="152"/>
  <c r="F36" i="152"/>
  <c r="D36" i="152"/>
  <c r="Z27" i="152"/>
  <c r="X27" i="152"/>
  <c r="W27" i="152"/>
  <c r="P27" i="152"/>
  <c r="N27" i="152"/>
  <c r="M27" i="152"/>
  <c r="F27" i="152"/>
  <c r="D27" i="152"/>
  <c r="C27" i="152"/>
  <c r="AD19" i="152"/>
  <c r="Y1" i="152" s="1"/>
  <c r="W18" i="152"/>
  <c r="T18" i="152"/>
  <c r="Q18" i="152"/>
  <c r="M18" i="152"/>
  <c r="K18" i="152"/>
  <c r="C18" i="152"/>
  <c r="W9" i="152"/>
  <c r="V9" i="152"/>
  <c r="T9" i="152"/>
  <c r="M9" i="152"/>
  <c r="K9" i="152"/>
  <c r="H9" i="152"/>
  <c r="Q9" i="152" s="1"/>
  <c r="G9" i="152"/>
  <c r="F9" i="152"/>
  <c r="F18" i="152" s="1"/>
  <c r="E9" i="152"/>
  <c r="E18" i="152" s="1"/>
  <c r="D9" i="152"/>
  <c r="V36" i="152" s="1"/>
  <c r="C9" i="152"/>
  <c r="B9" i="152"/>
  <c r="B45" i="152" s="1"/>
  <c r="B8" i="152"/>
  <c r="K8" i="152" s="1"/>
  <c r="W36" i="151"/>
  <c r="T36" i="151"/>
  <c r="K36" i="151"/>
  <c r="H36" i="151"/>
  <c r="B36" i="151"/>
  <c r="X27" i="151"/>
  <c r="T27" i="151"/>
  <c r="Q27" i="151"/>
  <c r="N27" i="151"/>
  <c r="L27" i="151"/>
  <c r="D27" i="151"/>
  <c r="B27" i="151"/>
  <c r="AD19" i="151"/>
  <c r="Y1" i="151" s="1"/>
  <c r="X18" i="151"/>
  <c r="U18" i="151"/>
  <c r="Q18" i="151"/>
  <c r="O18" i="151"/>
  <c r="N18" i="151"/>
  <c r="K18" i="151"/>
  <c r="X9" i="151"/>
  <c r="U9" i="151"/>
  <c r="T9" i="151"/>
  <c r="Q9" i="151"/>
  <c r="O9" i="151"/>
  <c r="N9" i="151"/>
  <c r="K9" i="151"/>
  <c r="H9" i="151"/>
  <c r="Z36" i="151" s="1"/>
  <c r="G9" i="151"/>
  <c r="P18" i="151" s="1"/>
  <c r="F9" i="151"/>
  <c r="F27" i="151" s="1"/>
  <c r="E9" i="151"/>
  <c r="W18" i="151" s="1"/>
  <c r="D9" i="151"/>
  <c r="V36" i="151" s="1"/>
  <c r="C9" i="151"/>
  <c r="C45" i="151" s="1"/>
  <c r="B9" i="151"/>
  <c r="K27" i="151" s="1"/>
  <c r="B8" i="151"/>
  <c r="K8" i="151" s="1"/>
  <c r="G45" i="150"/>
  <c r="U36" i="150"/>
  <c r="Q36" i="150"/>
  <c r="N36" i="150"/>
  <c r="K36" i="150"/>
  <c r="G36" i="150"/>
  <c r="U27" i="150"/>
  <c r="Q27" i="150"/>
  <c r="N27" i="150"/>
  <c r="K27" i="150"/>
  <c r="G27" i="150"/>
  <c r="AD19" i="150"/>
  <c r="Z18" i="150"/>
  <c r="U18" i="150"/>
  <c r="P18" i="150"/>
  <c r="N18" i="150"/>
  <c r="L18" i="150"/>
  <c r="K18" i="150"/>
  <c r="Z15" i="150"/>
  <c r="P15" i="150"/>
  <c r="Z9" i="150"/>
  <c r="U9" i="150"/>
  <c r="P9" i="150"/>
  <c r="N9" i="150"/>
  <c r="L9" i="150"/>
  <c r="K9" i="150"/>
  <c r="H9" i="150"/>
  <c r="Z36" i="150" s="1"/>
  <c r="G9" i="150"/>
  <c r="P36" i="150" s="1"/>
  <c r="F9" i="150"/>
  <c r="X18" i="150" s="1"/>
  <c r="E9" i="150"/>
  <c r="W18" i="150" s="1"/>
  <c r="D9" i="150"/>
  <c r="M18" i="150" s="1"/>
  <c r="C9" i="150"/>
  <c r="C18" i="150" s="1"/>
  <c r="B9" i="150"/>
  <c r="B18" i="150" s="1"/>
  <c r="T8" i="150"/>
  <c r="T10" i="150" s="1"/>
  <c r="K8" i="150"/>
  <c r="O15" i="150" s="1"/>
  <c r="B8" i="150"/>
  <c r="Y1" i="150"/>
  <c r="G45" i="149"/>
  <c r="F45" i="149"/>
  <c r="Z36" i="149"/>
  <c r="Q36" i="149"/>
  <c r="P36" i="149"/>
  <c r="K36" i="149"/>
  <c r="G36" i="149"/>
  <c r="F36" i="149"/>
  <c r="Z27" i="149"/>
  <c r="Q27" i="149"/>
  <c r="P27" i="149"/>
  <c r="K27" i="149"/>
  <c r="G27" i="149"/>
  <c r="F27" i="149"/>
  <c r="AD19" i="149"/>
  <c r="Z18" i="149"/>
  <c r="X18" i="149"/>
  <c r="W18" i="149"/>
  <c r="P18" i="149"/>
  <c r="N18" i="149"/>
  <c r="M18" i="149"/>
  <c r="Z9" i="149"/>
  <c r="X9" i="149"/>
  <c r="W9" i="149"/>
  <c r="P9" i="149"/>
  <c r="N9" i="149"/>
  <c r="M9" i="149"/>
  <c r="H9" i="149"/>
  <c r="H18" i="149" s="1"/>
  <c r="G9" i="149"/>
  <c r="Y36" i="149" s="1"/>
  <c r="F9" i="149"/>
  <c r="O36" i="149" s="1"/>
  <c r="E9" i="149"/>
  <c r="E45" i="149" s="1"/>
  <c r="D9" i="149"/>
  <c r="V18" i="149" s="1"/>
  <c r="C9" i="149"/>
  <c r="L18" i="149" s="1"/>
  <c r="B9" i="149"/>
  <c r="B18" i="149" s="1"/>
  <c r="B8" i="149"/>
  <c r="K8" i="149" s="1"/>
  <c r="Y1" i="149"/>
  <c r="F45" i="148"/>
  <c r="D45" i="148"/>
  <c r="C45" i="148"/>
  <c r="X36" i="148"/>
  <c r="W36" i="148"/>
  <c r="P36" i="148"/>
  <c r="N36" i="148"/>
  <c r="M36" i="148"/>
  <c r="F36" i="148"/>
  <c r="D36" i="148"/>
  <c r="C36" i="148"/>
  <c r="X27" i="148"/>
  <c r="W27" i="148"/>
  <c r="P27" i="148"/>
  <c r="N27" i="148"/>
  <c r="M27" i="148"/>
  <c r="F27" i="148"/>
  <c r="D27" i="148"/>
  <c r="C27" i="148"/>
  <c r="AD19" i="148"/>
  <c r="Y1" i="148" s="1"/>
  <c r="W18" i="148"/>
  <c r="U18" i="148"/>
  <c r="T18" i="148"/>
  <c r="M18" i="148"/>
  <c r="K18" i="148"/>
  <c r="W9" i="148"/>
  <c r="U9" i="148"/>
  <c r="T9" i="148"/>
  <c r="M9" i="148"/>
  <c r="K9" i="148"/>
  <c r="H9" i="148"/>
  <c r="Q18" i="148" s="1"/>
  <c r="G9" i="148"/>
  <c r="G18" i="148" s="1"/>
  <c r="F9" i="148"/>
  <c r="F18" i="148" s="1"/>
  <c r="E9" i="148"/>
  <c r="E18" i="148" s="1"/>
  <c r="D9" i="148"/>
  <c r="V36" i="148" s="1"/>
  <c r="C9" i="148"/>
  <c r="L36" i="148" s="1"/>
  <c r="B9" i="148"/>
  <c r="B45" i="148" s="1"/>
  <c r="K8" i="148"/>
  <c r="K10" i="148" s="1"/>
  <c r="B8" i="148"/>
  <c r="H45" i="147"/>
  <c r="C45" i="147"/>
  <c r="U36" i="147"/>
  <c r="T36" i="147"/>
  <c r="M36" i="147"/>
  <c r="K36" i="147"/>
  <c r="H36" i="147"/>
  <c r="C36" i="147"/>
  <c r="U27" i="147"/>
  <c r="T27" i="147"/>
  <c r="M27" i="147"/>
  <c r="K27" i="147"/>
  <c r="H27" i="147"/>
  <c r="C27" i="147"/>
  <c r="AD19" i="147"/>
  <c r="Z18" i="147"/>
  <c r="Y18" i="147"/>
  <c r="T18" i="147"/>
  <c r="P18" i="147"/>
  <c r="O18" i="147"/>
  <c r="E18" i="147"/>
  <c r="Q15" i="147"/>
  <c r="Z9" i="147"/>
  <c r="Y9" i="147"/>
  <c r="V9" i="147"/>
  <c r="T9" i="147"/>
  <c r="P9" i="147"/>
  <c r="O9" i="147"/>
  <c r="L9" i="147"/>
  <c r="H9" i="147"/>
  <c r="Q36" i="147" s="1"/>
  <c r="G9" i="147"/>
  <c r="G45" i="147" s="1"/>
  <c r="F9" i="147"/>
  <c r="X18" i="147" s="1"/>
  <c r="E9" i="147"/>
  <c r="D9" i="147"/>
  <c r="D18" i="147" s="1"/>
  <c r="C9" i="147"/>
  <c r="C18" i="147" s="1"/>
  <c r="B9" i="147"/>
  <c r="B18" i="147" s="1"/>
  <c r="K8" i="147"/>
  <c r="P15" i="147" s="1"/>
  <c r="B8" i="147"/>
  <c r="Y1" i="147"/>
  <c r="G45" i="146"/>
  <c r="Q36" i="146"/>
  <c r="G36" i="146"/>
  <c r="Q27" i="146"/>
  <c r="G27" i="146"/>
  <c r="AD19" i="146"/>
  <c r="Y1" i="146" s="1"/>
  <c r="X18" i="146"/>
  <c r="N18" i="146"/>
  <c r="L18" i="146"/>
  <c r="X9" i="146"/>
  <c r="N9" i="146"/>
  <c r="L9" i="146"/>
  <c r="H9" i="146"/>
  <c r="H18" i="146" s="1"/>
  <c r="G9" i="146"/>
  <c r="Y36" i="146" s="1"/>
  <c r="F9" i="146"/>
  <c r="O36" i="146" s="1"/>
  <c r="E9" i="146"/>
  <c r="E45" i="146" s="1"/>
  <c r="D9" i="146"/>
  <c r="V18" i="146" s="1"/>
  <c r="C9" i="146"/>
  <c r="U18" i="146" s="1"/>
  <c r="B9" i="146"/>
  <c r="B18" i="146" s="1"/>
  <c r="B8" i="146"/>
  <c r="K8" i="146" s="1"/>
  <c r="F45" i="145"/>
  <c r="Z36" i="145"/>
  <c r="Q36" i="145"/>
  <c r="P36" i="145"/>
  <c r="K36" i="145"/>
  <c r="G36" i="145"/>
  <c r="F36" i="145"/>
  <c r="Z27" i="145"/>
  <c r="Q27" i="145"/>
  <c r="P27" i="145"/>
  <c r="K27" i="145"/>
  <c r="G27" i="145"/>
  <c r="F27" i="145"/>
  <c r="AD19" i="145"/>
  <c r="Y1" i="145" s="1"/>
  <c r="Z18" i="145"/>
  <c r="W18" i="145"/>
  <c r="P18" i="145"/>
  <c r="N18" i="145"/>
  <c r="M18" i="145"/>
  <c r="Z9" i="145"/>
  <c r="X9" i="145"/>
  <c r="W9" i="145"/>
  <c r="P9" i="145"/>
  <c r="N9" i="145"/>
  <c r="M9" i="145"/>
  <c r="H9" i="145"/>
  <c r="H18" i="145" s="1"/>
  <c r="G9" i="145"/>
  <c r="Y36" i="145" s="1"/>
  <c r="F9" i="145"/>
  <c r="O36" i="145" s="1"/>
  <c r="E9" i="145"/>
  <c r="E45" i="145" s="1"/>
  <c r="D9" i="145"/>
  <c r="V18" i="145" s="1"/>
  <c r="C9" i="145"/>
  <c r="L18" i="145" s="1"/>
  <c r="B9" i="145"/>
  <c r="B18" i="145" s="1"/>
  <c r="B8" i="145"/>
  <c r="K8" i="145" s="1"/>
  <c r="F45" i="144"/>
  <c r="Z36" i="144"/>
  <c r="P36" i="144"/>
  <c r="F36" i="144"/>
  <c r="Z27" i="144"/>
  <c r="P27" i="144"/>
  <c r="F27" i="144"/>
  <c r="AD19" i="144"/>
  <c r="Y1" i="144" s="1"/>
  <c r="W18" i="144"/>
  <c r="M18" i="144"/>
  <c r="W9" i="144"/>
  <c r="M9" i="144"/>
  <c r="H9" i="144"/>
  <c r="H18" i="144" s="1"/>
  <c r="G9" i="144"/>
  <c r="Y36" i="144" s="1"/>
  <c r="F9" i="144"/>
  <c r="O36" i="144" s="1"/>
  <c r="E9" i="144"/>
  <c r="E45" i="144" s="1"/>
  <c r="D9" i="144"/>
  <c r="V18" i="144" s="1"/>
  <c r="C9" i="144"/>
  <c r="L18" i="144" s="1"/>
  <c r="B9" i="144"/>
  <c r="B18" i="144" s="1"/>
  <c r="B8" i="144"/>
  <c r="K8" i="144" s="1"/>
  <c r="AD19" i="143"/>
  <c r="Y1" i="143" s="1"/>
  <c r="H9" i="143"/>
  <c r="Z9" i="143" s="1"/>
  <c r="G9" i="143"/>
  <c r="Y36" i="143" s="1"/>
  <c r="F9" i="143"/>
  <c r="O36" i="143" s="1"/>
  <c r="E9" i="143"/>
  <c r="E45" i="143" s="1"/>
  <c r="D9" i="143"/>
  <c r="V18" i="143" s="1"/>
  <c r="C9" i="143"/>
  <c r="L18" i="143" s="1"/>
  <c r="B9" i="143"/>
  <c r="B18" i="143" s="1"/>
  <c r="B8" i="143"/>
  <c r="K8" i="143" s="1"/>
  <c r="AG10" i="142"/>
  <c r="AD19" i="142"/>
  <c r="Y1" i="142" s="1"/>
  <c r="AF12" i="142"/>
  <c r="AG12" i="142" s="1"/>
  <c r="AI12" i="142" s="1"/>
  <c r="AJ12" i="142" s="1"/>
  <c r="AI10" i="142"/>
  <c r="AJ10" i="142" s="1"/>
  <c r="H9" i="142"/>
  <c r="Q18" i="142" s="1"/>
  <c r="G9" i="142"/>
  <c r="G18" i="142" s="1"/>
  <c r="F9" i="142"/>
  <c r="X36" i="142" s="1"/>
  <c r="E9" i="142"/>
  <c r="N36" i="142" s="1"/>
  <c r="D9" i="142"/>
  <c r="D36" i="142" s="1"/>
  <c r="C9" i="142"/>
  <c r="U27" i="142" s="1"/>
  <c r="B9" i="142"/>
  <c r="K27" i="142" s="1"/>
  <c r="B8" i="142"/>
  <c r="K8" i="142" s="1"/>
  <c r="AD19" i="141"/>
  <c r="Y1" i="141" s="1"/>
  <c r="H9" i="141"/>
  <c r="Q27" i="141" s="1"/>
  <c r="G9" i="141"/>
  <c r="G27" i="141" s="1"/>
  <c r="F9" i="141"/>
  <c r="X36" i="141" s="1"/>
  <c r="E9" i="141"/>
  <c r="N36" i="141" s="1"/>
  <c r="D9" i="141"/>
  <c r="D36" i="141" s="1"/>
  <c r="C9" i="141"/>
  <c r="C36" i="141" s="1"/>
  <c r="B9" i="141"/>
  <c r="T9" i="141" s="1"/>
  <c r="B8" i="141"/>
  <c r="K8" i="141" s="1"/>
  <c r="AD19" i="140"/>
  <c r="H9" i="140"/>
  <c r="Q27" i="140" s="1"/>
  <c r="G9" i="140"/>
  <c r="G27" i="140" s="1"/>
  <c r="F9" i="140"/>
  <c r="X36" i="140" s="1"/>
  <c r="E9" i="140"/>
  <c r="N36" i="140" s="1"/>
  <c r="D9" i="140"/>
  <c r="D36" i="140" s="1"/>
  <c r="C9" i="140"/>
  <c r="L36" i="140" s="1"/>
  <c r="B9" i="140"/>
  <c r="T9" i="140" s="1"/>
  <c r="B8" i="140"/>
  <c r="K8" i="140" s="1"/>
  <c r="Y1" i="140"/>
  <c r="AD23" i="167"/>
  <c r="AE11" i="167"/>
  <c r="AD23" i="158"/>
  <c r="AD23" i="165"/>
  <c r="AD23" i="164"/>
  <c r="AD23" i="162"/>
  <c r="AD23" i="161"/>
  <c r="AD23" i="146"/>
  <c r="AD23" i="152"/>
  <c r="AE11" i="156"/>
  <c r="AD23" i="142"/>
  <c r="AE11" i="144"/>
  <c r="AE11" i="165"/>
  <c r="AD23" i="125"/>
  <c r="AD23" i="128"/>
  <c r="AD23" i="134"/>
  <c r="AD23" i="160"/>
  <c r="AD23" i="143"/>
  <c r="AD23" i="150"/>
  <c r="AD23" i="138"/>
  <c r="AE11" i="145"/>
  <c r="AD23" i="137"/>
  <c r="AD23" i="133"/>
  <c r="AE11" i="157"/>
  <c r="AE11" i="166"/>
  <c r="AD23" i="159"/>
  <c r="AF9" i="142"/>
  <c r="AF7" i="140"/>
  <c r="AF11" i="142"/>
  <c r="AE11" i="143"/>
  <c r="AD23" i="126"/>
  <c r="AD23" i="141"/>
  <c r="AE11" i="149"/>
  <c r="AE11" i="142"/>
  <c r="AD23" i="148"/>
  <c r="AD23" i="155"/>
  <c r="AE11" i="160"/>
  <c r="AD23" i="132"/>
  <c r="AE11" i="148"/>
  <c r="AE11" i="164"/>
  <c r="AD23" i="140"/>
  <c r="AD23" i="119"/>
  <c r="AF7" i="142"/>
  <c r="AD23" i="157"/>
  <c r="AD23" i="147"/>
  <c r="AD23" i="166"/>
  <c r="AD23" i="129"/>
  <c r="AE14" i="141"/>
  <c r="AE11" i="150"/>
  <c r="AE11" i="159"/>
  <c r="AD23" i="130"/>
  <c r="AE11" i="152"/>
  <c r="AE11" i="163"/>
  <c r="AD23" i="156"/>
  <c r="AD23" i="154"/>
  <c r="AE11" i="154"/>
  <c r="AE11" i="147"/>
  <c r="AF7" i="141"/>
  <c r="AD23" i="122"/>
  <c r="AE11" i="161"/>
  <c r="AE11" i="155"/>
  <c r="AE11" i="151"/>
  <c r="AD23" i="163"/>
  <c r="AD23" i="153"/>
  <c r="AE11" i="158"/>
  <c r="AD23" i="136"/>
  <c r="AD23" i="135"/>
  <c r="AD23" i="151"/>
  <c r="AE11" i="162"/>
  <c r="AD23" i="118"/>
  <c r="AD23" i="124"/>
  <c r="AD23" i="131"/>
  <c r="AD23" i="144"/>
  <c r="AD23" i="127"/>
  <c r="AE11" i="146"/>
  <c r="AD23" i="123"/>
  <c r="AD23" i="145"/>
  <c r="AD23" i="139"/>
  <c r="AD23" i="121"/>
  <c r="AD23" i="149"/>
  <c r="AD23" i="120"/>
  <c r="AF8" i="142"/>
  <c r="AE14" i="140"/>
  <c r="AE11" i="153"/>
  <c r="Q15" i="167" l="1"/>
  <c r="T8" i="167"/>
  <c r="P15" i="167"/>
  <c r="K10" i="167"/>
  <c r="O15" i="167"/>
  <c r="N15" i="167"/>
  <c r="AD24" i="167"/>
  <c r="O9" i="167"/>
  <c r="Y9" i="167"/>
  <c r="K18" i="167"/>
  <c r="U18" i="167"/>
  <c r="K27" i="167"/>
  <c r="U27" i="167"/>
  <c r="G36" i="167"/>
  <c r="Q36" i="167"/>
  <c r="F45" i="167"/>
  <c r="P9" i="167"/>
  <c r="Z9" i="167"/>
  <c r="B18" i="167"/>
  <c r="L18" i="167"/>
  <c r="V18" i="167"/>
  <c r="B27" i="167"/>
  <c r="L27" i="167"/>
  <c r="V27" i="167"/>
  <c r="H36" i="167"/>
  <c r="T36" i="167"/>
  <c r="G45" i="167"/>
  <c r="Q9" i="167"/>
  <c r="C18" i="167"/>
  <c r="M18" i="167"/>
  <c r="W18" i="167"/>
  <c r="C27" i="167"/>
  <c r="M27" i="167"/>
  <c r="W27" i="167"/>
  <c r="K36" i="167"/>
  <c r="U36" i="167"/>
  <c r="H45" i="167"/>
  <c r="T9" i="167"/>
  <c r="D18" i="167"/>
  <c r="N18" i="167"/>
  <c r="X18" i="167"/>
  <c r="D27" i="167"/>
  <c r="N27" i="167"/>
  <c r="X27" i="167"/>
  <c r="B36" i="167"/>
  <c r="L36" i="167"/>
  <c r="V36" i="167"/>
  <c r="K9" i="167"/>
  <c r="U9" i="167"/>
  <c r="E18" i="167"/>
  <c r="O18" i="167"/>
  <c r="Y18" i="167"/>
  <c r="E27" i="167"/>
  <c r="O27" i="167"/>
  <c r="Y27" i="167"/>
  <c r="C36" i="167"/>
  <c r="M36" i="167"/>
  <c r="W36" i="167"/>
  <c r="B45" i="167"/>
  <c r="L9" i="167"/>
  <c r="V9" i="167"/>
  <c r="F18" i="167"/>
  <c r="P18" i="167"/>
  <c r="Z18" i="167"/>
  <c r="F27" i="167"/>
  <c r="P27" i="167"/>
  <c r="Z27" i="167"/>
  <c r="D36" i="167"/>
  <c r="N36" i="167"/>
  <c r="X36" i="167"/>
  <c r="M9" i="167"/>
  <c r="W9" i="167"/>
  <c r="G18" i="167"/>
  <c r="Q18" i="167"/>
  <c r="G27" i="167"/>
  <c r="Q27" i="167"/>
  <c r="E36" i="167"/>
  <c r="O36" i="167"/>
  <c r="Y36" i="167"/>
  <c r="N9" i="167"/>
  <c r="X9" i="167"/>
  <c r="H18" i="167"/>
  <c r="T18" i="167"/>
  <c r="H27" i="167"/>
  <c r="AD24" i="166"/>
  <c r="T8" i="166"/>
  <c r="K10" i="166"/>
  <c r="N15" i="166"/>
  <c r="Q15" i="166"/>
  <c r="P15" i="166"/>
  <c r="O15" i="166"/>
  <c r="B18" i="166"/>
  <c r="M9" i="166"/>
  <c r="W9" i="166"/>
  <c r="C18" i="166"/>
  <c r="M18" i="166"/>
  <c r="W18" i="166"/>
  <c r="F27" i="166"/>
  <c r="P27" i="166"/>
  <c r="Z27" i="166"/>
  <c r="F36" i="166"/>
  <c r="P36" i="166"/>
  <c r="Z36" i="166"/>
  <c r="F45" i="166"/>
  <c r="O9" i="166"/>
  <c r="Y9" i="166"/>
  <c r="E18" i="166"/>
  <c r="O18" i="166"/>
  <c r="Y18" i="166"/>
  <c r="H27" i="166"/>
  <c r="T27" i="166"/>
  <c r="H36" i="166"/>
  <c r="T36" i="166"/>
  <c r="H45" i="166"/>
  <c r="P9" i="166"/>
  <c r="Z9" i="166"/>
  <c r="F18" i="166"/>
  <c r="P18" i="166"/>
  <c r="Z18" i="166"/>
  <c r="K27" i="166"/>
  <c r="U27" i="166"/>
  <c r="K36" i="166"/>
  <c r="U36" i="166"/>
  <c r="D18" i="166"/>
  <c r="Q9" i="166"/>
  <c r="Q18" i="166"/>
  <c r="B27" i="166"/>
  <c r="L27" i="166"/>
  <c r="V27" i="166"/>
  <c r="B36" i="166"/>
  <c r="L36" i="166"/>
  <c r="V36" i="166"/>
  <c r="B45" i="166"/>
  <c r="T9" i="166"/>
  <c r="T18" i="166"/>
  <c r="C27" i="166"/>
  <c r="M27" i="166"/>
  <c r="W27" i="166"/>
  <c r="C36" i="166"/>
  <c r="M36" i="166"/>
  <c r="W36" i="166"/>
  <c r="C45" i="166"/>
  <c r="K9" i="166"/>
  <c r="U9" i="166"/>
  <c r="D27" i="166"/>
  <c r="N27" i="166"/>
  <c r="X27" i="166"/>
  <c r="D36" i="166"/>
  <c r="P15" i="163"/>
  <c r="O15" i="163"/>
  <c r="N15" i="163"/>
  <c r="T8" i="163"/>
  <c r="K10" i="163"/>
  <c r="Q15" i="163"/>
  <c r="AD24" i="163"/>
  <c r="AD24" i="164"/>
  <c r="N15" i="165"/>
  <c r="T8" i="165"/>
  <c r="K10" i="165"/>
  <c r="Q15" i="165"/>
  <c r="P15" i="165"/>
  <c r="O15" i="165"/>
  <c r="K10" i="164"/>
  <c r="Q15" i="164"/>
  <c r="P15" i="164"/>
  <c r="O15" i="164"/>
  <c r="N15" i="164"/>
  <c r="T8" i="164"/>
  <c r="AD24" i="165"/>
  <c r="O9" i="163"/>
  <c r="Y9" i="163"/>
  <c r="E18" i="163"/>
  <c r="O18" i="163"/>
  <c r="Y18" i="163"/>
  <c r="H27" i="163"/>
  <c r="T27" i="163"/>
  <c r="H36" i="163"/>
  <c r="T36" i="163"/>
  <c r="H45" i="163"/>
  <c r="T9" i="164"/>
  <c r="H18" i="164"/>
  <c r="T18" i="164"/>
  <c r="C27" i="164"/>
  <c r="M27" i="164"/>
  <c r="W27" i="164"/>
  <c r="C36" i="164"/>
  <c r="M36" i="164"/>
  <c r="W36" i="164"/>
  <c r="C45" i="164"/>
  <c r="M9" i="165"/>
  <c r="W9" i="165"/>
  <c r="C18" i="165"/>
  <c r="M18" i="165"/>
  <c r="W18" i="165"/>
  <c r="F27" i="165"/>
  <c r="P27" i="165"/>
  <c r="Z27" i="165"/>
  <c r="F36" i="165"/>
  <c r="P36" i="165"/>
  <c r="Z36" i="165"/>
  <c r="F45" i="165"/>
  <c r="Y1" i="163"/>
  <c r="P9" i="163"/>
  <c r="Z9" i="163"/>
  <c r="F18" i="163"/>
  <c r="P18" i="163"/>
  <c r="Z18" i="163"/>
  <c r="K27" i="163"/>
  <c r="U27" i="163"/>
  <c r="K36" i="163"/>
  <c r="U36" i="163"/>
  <c r="K9" i="164"/>
  <c r="K18" i="164"/>
  <c r="U18" i="164"/>
  <c r="D27" i="164"/>
  <c r="N27" i="164"/>
  <c r="X27" i="164"/>
  <c r="D36" i="164"/>
  <c r="N36" i="164"/>
  <c r="X36" i="164"/>
  <c r="D45" i="164"/>
  <c r="N9" i="165"/>
  <c r="X9" i="165"/>
  <c r="D18" i="165"/>
  <c r="N18" i="165"/>
  <c r="X18" i="165"/>
  <c r="G27" i="165"/>
  <c r="Q27" i="165"/>
  <c r="G36" i="165"/>
  <c r="Q36" i="165"/>
  <c r="G45" i="165"/>
  <c r="Q9" i="163"/>
  <c r="G18" i="163"/>
  <c r="Q18" i="163"/>
  <c r="B27" i="163"/>
  <c r="L27" i="163"/>
  <c r="V27" i="163"/>
  <c r="B36" i="163"/>
  <c r="L36" i="163"/>
  <c r="V36" i="163"/>
  <c r="B45" i="163"/>
  <c r="L9" i="164"/>
  <c r="V9" i="164"/>
  <c r="B18" i="164"/>
  <c r="L18" i="164"/>
  <c r="V18" i="164"/>
  <c r="E27" i="164"/>
  <c r="O27" i="164"/>
  <c r="Y27" i="164"/>
  <c r="E36" i="164"/>
  <c r="O36" i="164"/>
  <c r="Y36" i="164"/>
  <c r="E45" i="164"/>
  <c r="O9" i="165"/>
  <c r="Y9" i="165"/>
  <c r="E18" i="165"/>
  <c r="O18" i="165"/>
  <c r="Y18" i="165"/>
  <c r="H27" i="165"/>
  <c r="T27" i="165"/>
  <c r="H36" i="165"/>
  <c r="T36" i="165"/>
  <c r="H45" i="165"/>
  <c r="T9" i="163"/>
  <c r="H18" i="163"/>
  <c r="T18" i="163"/>
  <c r="C27" i="163"/>
  <c r="M27" i="163"/>
  <c r="W27" i="163"/>
  <c r="C36" i="163"/>
  <c r="M36" i="163"/>
  <c r="W36" i="163"/>
  <c r="C45" i="163"/>
  <c r="M9" i="164"/>
  <c r="W9" i="164"/>
  <c r="C18" i="164"/>
  <c r="M18" i="164"/>
  <c r="W18" i="164"/>
  <c r="F27" i="164"/>
  <c r="P27" i="164"/>
  <c r="Z27" i="164"/>
  <c r="F36" i="164"/>
  <c r="P36" i="164"/>
  <c r="Z36" i="164"/>
  <c r="F45" i="164"/>
  <c r="P9" i="165"/>
  <c r="Z9" i="165"/>
  <c r="F18" i="165"/>
  <c r="P18" i="165"/>
  <c r="Z18" i="165"/>
  <c r="K27" i="165"/>
  <c r="U27" i="165"/>
  <c r="K36" i="165"/>
  <c r="U36" i="165"/>
  <c r="D27" i="163"/>
  <c r="N27" i="163"/>
  <c r="X27" i="163"/>
  <c r="D36" i="163"/>
  <c r="N36" i="163"/>
  <c r="X36" i="163"/>
  <c r="D45" i="163"/>
  <c r="N9" i="164"/>
  <c r="X9" i="164"/>
  <c r="N18" i="164"/>
  <c r="X18" i="164"/>
  <c r="G27" i="164"/>
  <c r="Q27" i="164"/>
  <c r="G36" i="164"/>
  <c r="Q36" i="164"/>
  <c r="G45" i="164"/>
  <c r="Q9" i="165"/>
  <c r="G18" i="165"/>
  <c r="Q18" i="165"/>
  <c r="B27" i="165"/>
  <c r="L27" i="165"/>
  <c r="V27" i="165"/>
  <c r="B36" i="165"/>
  <c r="L36" i="165"/>
  <c r="V36" i="165"/>
  <c r="B45" i="165"/>
  <c r="L9" i="163"/>
  <c r="V9" i="163"/>
  <c r="L18" i="163"/>
  <c r="V18" i="163"/>
  <c r="E27" i="163"/>
  <c r="O27" i="163"/>
  <c r="Y27" i="163"/>
  <c r="E36" i="163"/>
  <c r="O36" i="163"/>
  <c r="Y36" i="163"/>
  <c r="E45" i="163"/>
  <c r="O9" i="164"/>
  <c r="Y9" i="164"/>
  <c r="O18" i="164"/>
  <c r="Y18" i="164"/>
  <c r="H27" i="164"/>
  <c r="T27" i="164"/>
  <c r="H36" i="164"/>
  <c r="T36" i="164"/>
  <c r="H45" i="164"/>
  <c r="T9" i="165"/>
  <c r="T18" i="165"/>
  <c r="C27" i="165"/>
  <c r="M27" i="165"/>
  <c r="W27" i="165"/>
  <c r="C36" i="165"/>
  <c r="M36" i="165"/>
  <c r="W36" i="165"/>
  <c r="C45" i="165"/>
  <c r="M9" i="163"/>
  <c r="W9" i="163"/>
  <c r="M18" i="163"/>
  <c r="F27" i="163"/>
  <c r="P27" i="163"/>
  <c r="Z27" i="163"/>
  <c r="F36" i="163"/>
  <c r="P9" i="164"/>
  <c r="Z9" i="164"/>
  <c r="P18" i="164"/>
  <c r="K27" i="164"/>
  <c r="U27" i="164"/>
  <c r="K9" i="165"/>
  <c r="U9" i="165"/>
  <c r="K18" i="165"/>
  <c r="D27" i="165"/>
  <c r="N27" i="165"/>
  <c r="X27" i="165"/>
  <c r="D36" i="165"/>
  <c r="N36" i="165"/>
  <c r="X36" i="165"/>
  <c r="E27" i="165"/>
  <c r="O27" i="165"/>
  <c r="Y27" i="165"/>
  <c r="E36" i="165"/>
  <c r="AD24" i="158"/>
  <c r="AD24" i="161"/>
  <c r="AD24" i="160"/>
  <c r="AD24" i="162"/>
  <c r="T36" i="156"/>
  <c r="E45" i="156"/>
  <c r="E18" i="157"/>
  <c r="AD24" i="157"/>
  <c r="Y1" i="157"/>
  <c r="O15" i="158"/>
  <c r="T8" i="156"/>
  <c r="K10" i="156"/>
  <c r="P15" i="156"/>
  <c r="O15" i="156"/>
  <c r="H18" i="157"/>
  <c r="Q18" i="158"/>
  <c r="Q9" i="158"/>
  <c r="Z18" i="158"/>
  <c r="Z9" i="158"/>
  <c r="Q27" i="158"/>
  <c r="H27" i="158"/>
  <c r="Q36" i="158"/>
  <c r="C27" i="158"/>
  <c r="D45" i="159"/>
  <c r="D36" i="159"/>
  <c r="D27" i="159"/>
  <c r="V36" i="159"/>
  <c r="V27" i="159"/>
  <c r="M18" i="159"/>
  <c r="M9" i="159"/>
  <c r="V18" i="159"/>
  <c r="V9" i="159"/>
  <c r="M36" i="159"/>
  <c r="M27" i="159"/>
  <c r="D18" i="159"/>
  <c r="P15" i="160"/>
  <c r="N15" i="160"/>
  <c r="Q15" i="160"/>
  <c r="T8" i="160"/>
  <c r="K10" i="160"/>
  <c r="N18" i="157"/>
  <c r="N9" i="157"/>
  <c r="W18" i="157"/>
  <c r="W9" i="157"/>
  <c r="E45" i="157"/>
  <c r="E36" i="157"/>
  <c r="E27" i="157"/>
  <c r="AD24" i="156"/>
  <c r="W27" i="157"/>
  <c r="N36" i="157"/>
  <c r="H45" i="158"/>
  <c r="T10" i="162"/>
  <c r="B17" i="162"/>
  <c r="Z15" i="162"/>
  <c r="B18" i="156"/>
  <c r="U36" i="158"/>
  <c r="C45" i="158"/>
  <c r="C36" i="158"/>
  <c r="L36" i="158"/>
  <c r="L27" i="158"/>
  <c r="U27" i="158"/>
  <c r="L18" i="158"/>
  <c r="L9" i="158"/>
  <c r="U18" i="158"/>
  <c r="U9" i="158"/>
  <c r="AD24" i="159"/>
  <c r="N36" i="156"/>
  <c r="N27" i="156"/>
  <c r="W36" i="156"/>
  <c r="W27" i="156"/>
  <c r="N18" i="156"/>
  <c r="N9" i="156"/>
  <c r="W18" i="156"/>
  <c r="W9" i="156"/>
  <c r="P15" i="157"/>
  <c r="O15" i="157"/>
  <c r="N15" i="157"/>
  <c r="K10" i="157"/>
  <c r="Q36" i="157"/>
  <c r="Q27" i="157"/>
  <c r="Z36" i="157"/>
  <c r="Z27" i="157"/>
  <c r="Q18" i="157"/>
  <c r="Q9" i="157"/>
  <c r="Z18" i="157"/>
  <c r="Z9" i="157"/>
  <c r="Q15" i="157"/>
  <c r="W36" i="157"/>
  <c r="H45" i="157"/>
  <c r="M36" i="158"/>
  <c r="V36" i="158"/>
  <c r="V27" i="158"/>
  <c r="D36" i="158"/>
  <c r="V18" i="158"/>
  <c r="V9" i="158"/>
  <c r="D27" i="158"/>
  <c r="H18" i="158"/>
  <c r="K18" i="156"/>
  <c r="K9" i="156"/>
  <c r="T18" i="156"/>
  <c r="T9" i="156"/>
  <c r="B45" i="156"/>
  <c r="B36" i="156"/>
  <c r="B27" i="156"/>
  <c r="K10" i="158"/>
  <c r="Q15" i="158"/>
  <c r="N15" i="158"/>
  <c r="T8" i="158"/>
  <c r="X36" i="156"/>
  <c r="X27" i="156"/>
  <c r="X18" i="156"/>
  <c r="X9" i="156"/>
  <c r="F45" i="156"/>
  <c r="F36" i="156"/>
  <c r="F27" i="156"/>
  <c r="O18" i="156"/>
  <c r="T27" i="156"/>
  <c r="K36" i="156"/>
  <c r="T8" i="157"/>
  <c r="M18" i="158"/>
  <c r="H36" i="158"/>
  <c r="T8" i="159"/>
  <c r="K10" i="159"/>
  <c r="O15" i="159"/>
  <c r="N15" i="159"/>
  <c r="Q15" i="159"/>
  <c r="O36" i="162"/>
  <c r="O27" i="162"/>
  <c r="X36" i="162"/>
  <c r="X27" i="162"/>
  <c r="O18" i="162"/>
  <c r="O9" i="162"/>
  <c r="X18" i="162"/>
  <c r="X9" i="162"/>
  <c r="F45" i="162"/>
  <c r="F36" i="162"/>
  <c r="F27" i="162"/>
  <c r="M9" i="156"/>
  <c r="C18" i="156"/>
  <c r="M18" i="156"/>
  <c r="P27" i="156"/>
  <c r="Z27" i="156"/>
  <c r="P36" i="156"/>
  <c r="Z36" i="156"/>
  <c r="P9" i="157"/>
  <c r="F18" i="157"/>
  <c r="P18" i="157"/>
  <c r="K27" i="157"/>
  <c r="U27" i="157"/>
  <c r="K36" i="157"/>
  <c r="U36" i="157"/>
  <c r="K9" i="158"/>
  <c r="N27" i="158"/>
  <c r="X27" i="158"/>
  <c r="N36" i="158"/>
  <c r="E45" i="158"/>
  <c r="L18" i="160"/>
  <c r="L9" i="160"/>
  <c r="L36" i="160"/>
  <c r="U36" i="160"/>
  <c r="U27" i="160"/>
  <c r="L27" i="160"/>
  <c r="U27" i="161"/>
  <c r="Y36" i="162"/>
  <c r="Y27" i="162"/>
  <c r="Y18" i="162"/>
  <c r="Y9" i="162"/>
  <c r="G45" i="162"/>
  <c r="G36" i="162"/>
  <c r="G27" i="162"/>
  <c r="P36" i="162"/>
  <c r="P27" i="162"/>
  <c r="D18" i="156"/>
  <c r="G27" i="156"/>
  <c r="Q27" i="156"/>
  <c r="G36" i="156"/>
  <c r="Q36" i="156"/>
  <c r="G45" i="156"/>
  <c r="G18" i="157"/>
  <c r="B27" i="157"/>
  <c r="L27" i="157"/>
  <c r="V27" i="157"/>
  <c r="B36" i="157"/>
  <c r="L36" i="157"/>
  <c r="V36" i="157"/>
  <c r="B45" i="157"/>
  <c r="K36" i="158"/>
  <c r="B45" i="158"/>
  <c r="B36" i="158"/>
  <c r="B18" i="158"/>
  <c r="E27" i="158"/>
  <c r="O27" i="158"/>
  <c r="Y27" i="158"/>
  <c r="O36" i="158"/>
  <c r="F45" i="158"/>
  <c r="H27" i="159"/>
  <c r="H36" i="159"/>
  <c r="H45" i="159"/>
  <c r="K10" i="161"/>
  <c r="Q15" i="161"/>
  <c r="N15" i="161"/>
  <c r="T8" i="161"/>
  <c r="N15" i="162"/>
  <c r="Q15" i="162"/>
  <c r="P15" i="162"/>
  <c r="O15" i="162"/>
  <c r="Q9" i="156"/>
  <c r="Q18" i="156"/>
  <c r="L27" i="156"/>
  <c r="V27" i="156"/>
  <c r="L36" i="156"/>
  <c r="V36" i="156"/>
  <c r="L9" i="157"/>
  <c r="V9" i="157"/>
  <c r="L18" i="157"/>
  <c r="V18" i="157"/>
  <c r="O27" i="157"/>
  <c r="Y27" i="157"/>
  <c r="O36" i="157"/>
  <c r="Y36" i="157"/>
  <c r="O9" i="158"/>
  <c r="Y9" i="158"/>
  <c r="E18" i="158"/>
  <c r="O18" i="158"/>
  <c r="Y18" i="158"/>
  <c r="T27" i="158"/>
  <c r="E36" i="158"/>
  <c r="T36" i="158"/>
  <c r="X36" i="159"/>
  <c r="X27" i="159"/>
  <c r="F45" i="159"/>
  <c r="F36" i="159"/>
  <c r="F27" i="159"/>
  <c r="O36" i="159"/>
  <c r="O27" i="159"/>
  <c r="Q27" i="159"/>
  <c r="Q36" i="159"/>
  <c r="G45" i="160"/>
  <c r="G36" i="160"/>
  <c r="G27" i="160"/>
  <c r="Y36" i="160"/>
  <c r="Y27" i="160"/>
  <c r="P18" i="160"/>
  <c r="P9" i="160"/>
  <c r="Y18" i="160"/>
  <c r="Y9" i="160"/>
  <c r="G18" i="160"/>
  <c r="V36" i="161"/>
  <c r="V27" i="161"/>
  <c r="V18" i="161"/>
  <c r="V9" i="161"/>
  <c r="D45" i="161"/>
  <c r="D36" i="161"/>
  <c r="D27" i="161"/>
  <c r="M36" i="161"/>
  <c r="M27" i="161"/>
  <c r="F18" i="161"/>
  <c r="P18" i="162"/>
  <c r="C27" i="156"/>
  <c r="M27" i="156"/>
  <c r="C36" i="156"/>
  <c r="M36" i="156"/>
  <c r="C45" i="156"/>
  <c r="M9" i="157"/>
  <c r="M18" i="157"/>
  <c r="F27" i="157"/>
  <c r="P27" i="157"/>
  <c r="F36" i="157"/>
  <c r="P36" i="157"/>
  <c r="F45" i="157"/>
  <c r="P9" i="158"/>
  <c r="F18" i="158"/>
  <c r="P18" i="158"/>
  <c r="K27" i="158"/>
  <c r="F36" i="158"/>
  <c r="Z9" i="159"/>
  <c r="F18" i="159"/>
  <c r="Q36" i="160"/>
  <c r="Q27" i="160"/>
  <c r="Z18" i="160"/>
  <c r="Z9" i="160"/>
  <c r="H45" i="160"/>
  <c r="H36" i="160"/>
  <c r="H27" i="160"/>
  <c r="H18" i="160"/>
  <c r="C27" i="160"/>
  <c r="C36" i="160"/>
  <c r="X9" i="161"/>
  <c r="M18" i="161"/>
  <c r="N36" i="159"/>
  <c r="N27" i="159"/>
  <c r="W18" i="159"/>
  <c r="W9" i="159"/>
  <c r="E45" i="159"/>
  <c r="E36" i="159"/>
  <c r="E27" i="159"/>
  <c r="L36" i="161"/>
  <c r="L27" i="161"/>
  <c r="L18" i="161"/>
  <c r="L9" i="161"/>
  <c r="U18" i="161"/>
  <c r="U9" i="161"/>
  <c r="C45" i="161"/>
  <c r="C36" i="161"/>
  <c r="C27" i="161"/>
  <c r="U9" i="156"/>
  <c r="D27" i="156"/>
  <c r="D36" i="156"/>
  <c r="X9" i="157"/>
  <c r="G27" i="157"/>
  <c r="G36" i="157"/>
  <c r="G18" i="158"/>
  <c r="B27" i="158"/>
  <c r="G36" i="158"/>
  <c r="Y36" i="158"/>
  <c r="Q18" i="159"/>
  <c r="Q9" i="159"/>
  <c r="Z36" i="159"/>
  <c r="Z27" i="159"/>
  <c r="H18" i="159"/>
  <c r="O18" i="161"/>
  <c r="O9" i="161"/>
  <c r="O36" i="161"/>
  <c r="O27" i="161"/>
  <c r="X36" i="161"/>
  <c r="X27" i="161"/>
  <c r="L9" i="159"/>
  <c r="B18" i="159"/>
  <c r="L18" i="159"/>
  <c r="Y27" i="159"/>
  <c r="Y36" i="159"/>
  <c r="O9" i="160"/>
  <c r="E18" i="160"/>
  <c r="O18" i="160"/>
  <c r="T27" i="160"/>
  <c r="T36" i="160"/>
  <c r="T9" i="161"/>
  <c r="H18" i="161"/>
  <c r="T18" i="161"/>
  <c r="W27" i="161"/>
  <c r="W36" i="161"/>
  <c r="M9" i="162"/>
  <c r="W9" i="162"/>
  <c r="C18" i="162"/>
  <c r="M18" i="162"/>
  <c r="W18" i="162"/>
  <c r="Z27" i="162"/>
  <c r="Z36" i="162"/>
  <c r="C18" i="159"/>
  <c r="P27" i="159"/>
  <c r="P36" i="159"/>
  <c r="F18" i="160"/>
  <c r="K27" i="160"/>
  <c r="K36" i="160"/>
  <c r="K9" i="161"/>
  <c r="K18" i="161"/>
  <c r="N27" i="161"/>
  <c r="N36" i="161"/>
  <c r="N9" i="162"/>
  <c r="D18" i="162"/>
  <c r="N18" i="162"/>
  <c r="Q27" i="162"/>
  <c r="Q36" i="162"/>
  <c r="B18" i="161"/>
  <c r="E18" i="162"/>
  <c r="H45" i="162"/>
  <c r="B27" i="159"/>
  <c r="L27" i="159"/>
  <c r="B36" i="159"/>
  <c r="L36" i="159"/>
  <c r="B45" i="159"/>
  <c r="V9" i="160"/>
  <c r="V18" i="160"/>
  <c r="E27" i="160"/>
  <c r="O27" i="160"/>
  <c r="E36" i="160"/>
  <c r="O36" i="160"/>
  <c r="E45" i="160"/>
  <c r="Y9" i="161"/>
  <c r="Y18" i="161"/>
  <c r="H27" i="161"/>
  <c r="T27" i="161"/>
  <c r="H36" i="161"/>
  <c r="T36" i="161"/>
  <c r="H45" i="161"/>
  <c r="T9" i="162"/>
  <c r="T18" i="162"/>
  <c r="C27" i="162"/>
  <c r="M27" i="162"/>
  <c r="W27" i="162"/>
  <c r="C36" i="162"/>
  <c r="M36" i="162"/>
  <c r="W36" i="162"/>
  <c r="C45" i="162"/>
  <c r="K18" i="162"/>
  <c r="U18" i="162"/>
  <c r="D27" i="162"/>
  <c r="N27" i="162"/>
  <c r="D36" i="162"/>
  <c r="N36" i="162"/>
  <c r="D45" i="162"/>
  <c r="K9" i="159"/>
  <c r="U9" i="159"/>
  <c r="N9" i="160"/>
  <c r="X9" i="160"/>
  <c r="Q9" i="161"/>
  <c r="B27" i="161"/>
  <c r="B36" i="161"/>
  <c r="L9" i="162"/>
  <c r="V9" i="162"/>
  <c r="E27" i="162"/>
  <c r="E36" i="162"/>
  <c r="AD24" i="155"/>
  <c r="AD24" i="153"/>
  <c r="Q15" i="152"/>
  <c r="P15" i="152"/>
  <c r="N15" i="152"/>
  <c r="T8" i="152"/>
  <c r="K10" i="152"/>
  <c r="O15" i="152"/>
  <c r="AD24" i="150"/>
  <c r="K10" i="151"/>
  <c r="Q15" i="151"/>
  <c r="P15" i="151"/>
  <c r="O15" i="151"/>
  <c r="N15" i="151"/>
  <c r="T8" i="151"/>
  <c r="X9" i="150"/>
  <c r="D18" i="150"/>
  <c r="O9" i="150"/>
  <c r="Y9" i="150"/>
  <c r="Q15" i="150"/>
  <c r="E18" i="150"/>
  <c r="O18" i="150"/>
  <c r="Y18" i="150"/>
  <c r="H27" i="150"/>
  <c r="T27" i="150"/>
  <c r="H36" i="150"/>
  <c r="T36" i="150"/>
  <c r="H45" i="150"/>
  <c r="H18" i="151"/>
  <c r="T18" i="151"/>
  <c r="C27" i="151"/>
  <c r="M27" i="151"/>
  <c r="W27" i="151"/>
  <c r="Q36" i="151"/>
  <c r="H45" i="151"/>
  <c r="L36" i="152"/>
  <c r="L27" i="152"/>
  <c r="U36" i="152"/>
  <c r="U27" i="152"/>
  <c r="L18" i="152"/>
  <c r="L9" i="152"/>
  <c r="M18" i="153"/>
  <c r="M9" i="153"/>
  <c r="V18" i="153"/>
  <c r="V9" i="153"/>
  <c r="D45" i="153"/>
  <c r="D36" i="153"/>
  <c r="D27" i="153"/>
  <c r="M36" i="153"/>
  <c r="M27" i="153"/>
  <c r="V36" i="153"/>
  <c r="V27" i="153"/>
  <c r="AD24" i="154"/>
  <c r="F18" i="150"/>
  <c r="Q9" i="150"/>
  <c r="K10" i="150"/>
  <c r="B17" i="150"/>
  <c r="G18" i="150"/>
  <c r="Q18" i="150"/>
  <c r="B27" i="150"/>
  <c r="L27" i="150"/>
  <c r="V27" i="150"/>
  <c r="B36" i="150"/>
  <c r="L36" i="150"/>
  <c r="V36" i="150"/>
  <c r="B45" i="150"/>
  <c r="L9" i="151"/>
  <c r="V9" i="151"/>
  <c r="B18" i="151"/>
  <c r="L18" i="151"/>
  <c r="V18" i="151"/>
  <c r="E27" i="151"/>
  <c r="O27" i="151"/>
  <c r="Y27" i="151"/>
  <c r="C36" i="151"/>
  <c r="U36" i="151"/>
  <c r="U9" i="152"/>
  <c r="T9" i="150"/>
  <c r="H18" i="150"/>
  <c r="T18" i="150"/>
  <c r="C27" i="150"/>
  <c r="M27" i="150"/>
  <c r="W27" i="150"/>
  <c r="C36" i="150"/>
  <c r="M36" i="150"/>
  <c r="W36" i="150"/>
  <c r="C45" i="150"/>
  <c r="M9" i="151"/>
  <c r="W9" i="151"/>
  <c r="C18" i="151"/>
  <c r="M18" i="151"/>
  <c r="AD24" i="151"/>
  <c r="P27" i="151"/>
  <c r="Z27" i="151"/>
  <c r="G36" i="151"/>
  <c r="U18" i="152"/>
  <c r="AD24" i="152"/>
  <c r="D18" i="153"/>
  <c r="D27" i="150"/>
  <c r="X27" i="150"/>
  <c r="D36" i="150"/>
  <c r="X36" i="150"/>
  <c r="D45" i="150"/>
  <c r="D45" i="151"/>
  <c r="D36" i="151"/>
  <c r="D18" i="151"/>
  <c r="G27" i="151"/>
  <c r="P18" i="152"/>
  <c r="P9" i="152"/>
  <c r="Y18" i="152"/>
  <c r="Y9" i="152"/>
  <c r="G45" i="152"/>
  <c r="G36" i="152"/>
  <c r="G27" i="152"/>
  <c r="P36" i="152"/>
  <c r="Y36" i="152"/>
  <c r="Y27" i="152"/>
  <c r="P18" i="154"/>
  <c r="P9" i="154"/>
  <c r="Y18" i="154"/>
  <c r="Y9" i="154"/>
  <c r="G45" i="154"/>
  <c r="G36" i="154"/>
  <c r="G27" i="154"/>
  <c r="P36" i="154"/>
  <c r="P27" i="154"/>
  <c r="Y36" i="154"/>
  <c r="Y27" i="154"/>
  <c r="T8" i="155"/>
  <c r="K10" i="155"/>
  <c r="Q15" i="155"/>
  <c r="P15" i="155"/>
  <c r="O15" i="155"/>
  <c r="V9" i="150"/>
  <c r="N15" i="150"/>
  <c r="V18" i="150"/>
  <c r="E27" i="150"/>
  <c r="O27" i="150"/>
  <c r="Y27" i="150"/>
  <c r="E36" i="150"/>
  <c r="O36" i="150"/>
  <c r="Y36" i="150"/>
  <c r="E45" i="150"/>
  <c r="E45" i="151"/>
  <c r="E36" i="151"/>
  <c r="N36" i="151"/>
  <c r="Y9" i="151"/>
  <c r="E18" i="151"/>
  <c r="Y18" i="151"/>
  <c r="H27" i="151"/>
  <c r="B45" i="151"/>
  <c r="Z18" i="152"/>
  <c r="Z9" i="152"/>
  <c r="H45" i="152"/>
  <c r="H36" i="152"/>
  <c r="H27" i="152"/>
  <c r="Q36" i="152"/>
  <c r="Q27" i="152"/>
  <c r="Z36" i="152"/>
  <c r="G18" i="152"/>
  <c r="O15" i="153"/>
  <c r="N15" i="153"/>
  <c r="T8" i="153"/>
  <c r="K10" i="153"/>
  <c r="Q15" i="153"/>
  <c r="K18" i="155"/>
  <c r="K9" i="155"/>
  <c r="T18" i="155"/>
  <c r="T9" i="155"/>
  <c r="B45" i="155"/>
  <c r="B36" i="155"/>
  <c r="B27" i="155"/>
  <c r="K36" i="155"/>
  <c r="K27" i="155"/>
  <c r="T36" i="155"/>
  <c r="T27" i="155"/>
  <c r="M9" i="150"/>
  <c r="W9" i="150"/>
  <c r="F27" i="150"/>
  <c r="P27" i="150"/>
  <c r="Z27" i="150"/>
  <c r="F36" i="150"/>
  <c r="F45" i="150"/>
  <c r="F45" i="151"/>
  <c r="F36" i="151"/>
  <c r="O36" i="151"/>
  <c r="X36" i="151"/>
  <c r="P9" i="151"/>
  <c r="Z9" i="151"/>
  <c r="F18" i="151"/>
  <c r="Z18" i="151"/>
  <c r="U27" i="151"/>
  <c r="L36" i="151"/>
  <c r="H18" i="152"/>
  <c r="C36" i="152"/>
  <c r="Q15" i="154"/>
  <c r="P15" i="154"/>
  <c r="O15" i="154"/>
  <c r="N15" i="154"/>
  <c r="T8" i="154"/>
  <c r="P36" i="151"/>
  <c r="Y36" i="151"/>
  <c r="G18" i="151"/>
  <c r="V27" i="151"/>
  <c r="M36" i="151"/>
  <c r="G45" i="151"/>
  <c r="C45" i="152"/>
  <c r="B18" i="152"/>
  <c r="V18" i="152"/>
  <c r="E27" i="152"/>
  <c r="O27" i="152"/>
  <c r="E36" i="152"/>
  <c r="O36" i="152"/>
  <c r="E45" i="152"/>
  <c r="O9" i="153"/>
  <c r="Y9" i="153"/>
  <c r="E18" i="153"/>
  <c r="O18" i="153"/>
  <c r="Y18" i="153"/>
  <c r="H27" i="153"/>
  <c r="T27" i="153"/>
  <c r="H36" i="153"/>
  <c r="T36" i="153"/>
  <c r="H45" i="153"/>
  <c r="T9" i="154"/>
  <c r="H18" i="154"/>
  <c r="T18" i="154"/>
  <c r="C27" i="154"/>
  <c r="M27" i="154"/>
  <c r="W27" i="154"/>
  <c r="C36" i="154"/>
  <c r="M36" i="154"/>
  <c r="W36" i="154"/>
  <c r="C45" i="154"/>
  <c r="M9" i="155"/>
  <c r="W9" i="155"/>
  <c r="C18" i="155"/>
  <c r="M18" i="155"/>
  <c r="W18" i="155"/>
  <c r="F27" i="155"/>
  <c r="P27" i="155"/>
  <c r="Z27" i="155"/>
  <c r="F36" i="155"/>
  <c r="P36" i="155"/>
  <c r="Z36" i="155"/>
  <c r="F45" i="155"/>
  <c r="F18" i="153"/>
  <c r="U27" i="153"/>
  <c r="U36" i="153"/>
  <c r="X27" i="154"/>
  <c r="X36" i="154"/>
  <c r="D18" i="155"/>
  <c r="N9" i="152"/>
  <c r="X9" i="152"/>
  <c r="D18" i="152"/>
  <c r="N18" i="152"/>
  <c r="X18" i="152"/>
  <c r="Q9" i="153"/>
  <c r="G18" i="153"/>
  <c r="Q18" i="153"/>
  <c r="B27" i="153"/>
  <c r="L27" i="153"/>
  <c r="B36" i="153"/>
  <c r="L36" i="153"/>
  <c r="B45" i="153"/>
  <c r="L9" i="154"/>
  <c r="V9" i="154"/>
  <c r="B18" i="154"/>
  <c r="L18" i="154"/>
  <c r="V18" i="154"/>
  <c r="E27" i="154"/>
  <c r="O27" i="154"/>
  <c r="E36" i="154"/>
  <c r="O36" i="154"/>
  <c r="E45" i="154"/>
  <c r="O9" i="155"/>
  <c r="Y9" i="155"/>
  <c r="E18" i="155"/>
  <c r="O18" i="155"/>
  <c r="Y18" i="155"/>
  <c r="H27" i="155"/>
  <c r="H36" i="155"/>
  <c r="H45" i="155"/>
  <c r="O9" i="152"/>
  <c r="O18" i="152"/>
  <c r="T27" i="152"/>
  <c r="T36" i="152"/>
  <c r="T9" i="153"/>
  <c r="T18" i="153"/>
  <c r="C27" i="153"/>
  <c r="W27" i="153"/>
  <c r="C36" i="153"/>
  <c r="W36" i="153"/>
  <c r="C45" i="153"/>
  <c r="M9" i="154"/>
  <c r="W9" i="154"/>
  <c r="C18" i="154"/>
  <c r="M18" i="154"/>
  <c r="W18" i="154"/>
  <c r="F27" i="154"/>
  <c r="Z27" i="154"/>
  <c r="F36" i="154"/>
  <c r="Z36" i="154"/>
  <c r="F45" i="154"/>
  <c r="P9" i="155"/>
  <c r="Z9" i="155"/>
  <c r="F18" i="155"/>
  <c r="P18" i="155"/>
  <c r="Z18" i="155"/>
  <c r="U27" i="155"/>
  <c r="U36" i="155"/>
  <c r="K27" i="152"/>
  <c r="K36" i="152"/>
  <c r="K9" i="153"/>
  <c r="U9" i="153"/>
  <c r="K18" i="153"/>
  <c r="U18" i="153"/>
  <c r="N27" i="153"/>
  <c r="X27" i="153"/>
  <c r="N36" i="153"/>
  <c r="X36" i="153"/>
  <c r="N9" i="154"/>
  <c r="X9" i="154"/>
  <c r="N18" i="154"/>
  <c r="X18" i="154"/>
  <c r="Q27" i="154"/>
  <c r="Q36" i="154"/>
  <c r="Q9" i="155"/>
  <c r="Q18" i="155"/>
  <c r="L27" i="155"/>
  <c r="V27" i="155"/>
  <c r="L36" i="155"/>
  <c r="V36" i="155"/>
  <c r="B27" i="152"/>
  <c r="V27" i="152"/>
  <c r="B36" i="152"/>
  <c r="L9" i="153"/>
  <c r="L18" i="153"/>
  <c r="E27" i="153"/>
  <c r="O27" i="153"/>
  <c r="Y27" i="153"/>
  <c r="E36" i="153"/>
  <c r="O36" i="153"/>
  <c r="O9" i="154"/>
  <c r="O18" i="154"/>
  <c r="H27" i="154"/>
  <c r="T27" i="154"/>
  <c r="H36" i="154"/>
  <c r="T36" i="154"/>
  <c r="H45" i="154"/>
  <c r="C27" i="155"/>
  <c r="M27" i="155"/>
  <c r="W27" i="155"/>
  <c r="C36" i="155"/>
  <c r="M36" i="155"/>
  <c r="W36" i="155"/>
  <c r="C45" i="155"/>
  <c r="F27" i="153"/>
  <c r="F36" i="153"/>
  <c r="Z9" i="154"/>
  <c r="K27" i="154"/>
  <c r="U27" i="154"/>
  <c r="U9" i="155"/>
  <c r="D27" i="155"/>
  <c r="N27" i="155"/>
  <c r="X27" i="155"/>
  <c r="D36" i="155"/>
  <c r="AD24" i="149"/>
  <c r="N18" i="147"/>
  <c r="N9" i="147"/>
  <c r="W18" i="147"/>
  <c r="W9" i="147"/>
  <c r="W36" i="147"/>
  <c r="W27" i="147"/>
  <c r="E45" i="147"/>
  <c r="E36" i="147"/>
  <c r="E27" i="147"/>
  <c r="N36" i="147"/>
  <c r="N27" i="147"/>
  <c r="N15" i="149"/>
  <c r="T8" i="149"/>
  <c r="K10" i="149"/>
  <c r="O15" i="149"/>
  <c r="Q15" i="149"/>
  <c r="P15" i="149"/>
  <c r="AD24" i="147"/>
  <c r="D18" i="149"/>
  <c r="Q9" i="147"/>
  <c r="K10" i="147"/>
  <c r="G18" i="147"/>
  <c r="Q18" i="147"/>
  <c r="B27" i="147"/>
  <c r="L27" i="147"/>
  <c r="V27" i="147"/>
  <c r="B36" i="147"/>
  <c r="L36" i="147"/>
  <c r="V36" i="147"/>
  <c r="B45" i="147"/>
  <c r="L9" i="148"/>
  <c r="V9" i="148"/>
  <c r="N15" i="148"/>
  <c r="B18" i="148"/>
  <c r="L18" i="148"/>
  <c r="V18" i="148"/>
  <c r="E27" i="148"/>
  <c r="O27" i="148"/>
  <c r="Y27" i="148"/>
  <c r="E36" i="148"/>
  <c r="O36" i="148"/>
  <c r="Y36" i="148"/>
  <c r="E45" i="148"/>
  <c r="O9" i="149"/>
  <c r="Y9" i="149"/>
  <c r="E18" i="149"/>
  <c r="O18" i="149"/>
  <c r="Y18" i="149"/>
  <c r="H27" i="149"/>
  <c r="T27" i="149"/>
  <c r="H36" i="149"/>
  <c r="T36" i="149"/>
  <c r="H45" i="149"/>
  <c r="H18" i="148"/>
  <c r="Z27" i="148"/>
  <c r="Z36" i="148"/>
  <c r="T8" i="147"/>
  <c r="K9" i="147"/>
  <c r="U9" i="147"/>
  <c r="K18" i="147"/>
  <c r="U18" i="147"/>
  <c r="D27" i="147"/>
  <c r="X27" i="147"/>
  <c r="D36" i="147"/>
  <c r="X36" i="147"/>
  <c r="D45" i="147"/>
  <c r="N9" i="148"/>
  <c r="X9" i="148"/>
  <c r="P15" i="148"/>
  <c r="D18" i="148"/>
  <c r="N18" i="148"/>
  <c r="X18" i="148"/>
  <c r="G27" i="148"/>
  <c r="Q27" i="148"/>
  <c r="G36" i="148"/>
  <c r="Q36" i="148"/>
  <c r="G45" i="148"/>
  <c r="Q9" i="149"/>
  <c r="G18" i="149"/>
  <c r="Q18" i="149"/>
  <c r="B27" i="149"/>
  <c r="L27" i="149"/>
  <c r="V27" i="149"/>
  <c r="B36" i="149"/>
  <c r="L36" i="149"/>
  <c r="V36" i="149"/>
  <c r="B45" i="149"/>
  <c r="U36" i="149"/>
  <c r="N15" i="147"/>
  <c r="L18" i="147"/>
  <c r="V18" i="147"/>
  <c r="O27" i="147"/>
  <c r="Y27" i="147"/>
  <c r="O36" i="147"/>
  <c r="Y36" i="147"/>
  <c r="O9" i="148"/>
  <c r="Y9" i="148"/>
  <c r="Q15" i="148"/>
  <c r="O18" i="148"/>
  <c r="Y18" i="148"/>
  <c r="H27" i="148"/>
  <c r="T27" i="148"/>
  <c r="H36" i="148"/>
  <c r="T36" i="148"/>
  <c r="H45" i="148"/>
  <c r="T9" i="149"/>
  <c r="T18" i="149"/>
  <c r="C27" i="149"/>
  <c r="M27" i="149"/>
  <c r="W27" i="149"/>
  <c r="C36" i="149"/>
  <c r="M36" i="149"/>
  <c r="W36" i="149"/>
  <c r="C45" i="149"/>
  <c r="C18" i="149"/>
  <c r="T8" i="148"/>
  <c r="H18" i="147"/>
  <c r="AD24" i="148"/>
  <c r="U27" i="149"/>
  <c r="M9" i="147"/>
  <c r="O15" i="147"/>
  <c r="M18" i="147"/>
  <c r="F27" i="147"/>
  <c r="P27" i="147"/>
  <c r="Z27" i="147"/>
  <c r="F36" i="147"/>
  <c r="P36" i="147"/>
  <c r="Z36" i="147"/>
  <c r="F45" i="147"/>
  <c r="P9" i="148"/>
  <c r="Z9" i="148"/>
  <c r="P18" i="148"/>
  <c r="Z18" i="148"/>
  <c r="K27" i="148"/>
  <c r="U27" i="148"/>
  <c r="K36" i="148"/>
  <c r="U36" i="148"/>
  <c r="K9" i="149"/>
  <c r="U9" i="149"/>
  <c r="K18" i="149"/>
  <c r="U18" i="149"/>
  <c r="D27" i="149"/>
  <c r="N27" i="149"/>
  <c r="X27" i="149"/>
  <c r="D36" i="149"/>
  <c r="N36" i="149"/>
  <c r="X36" i="149"/>
  <c r="D45" i="149"/>
  <c r="F18" i="147"/>
  <c r="O15" i="148"/>
  <c r="C18" i="148"/>
  <c r="F18" i="149"/>
  <c r="X9" i="147"/>
  <c r="G27" i="147"/>
  <c r="Q27" i="147"/>
  <c r="G36" i="147"/>
  <c r="Q9" i="148"/>
  <c r="B27" i="148"/>
  <c r="L27" i="148"/>
  <c r="V27" i="148"/>
  <c r="B36" i="148"/>
  <c r="L9" i="149"/>
  <c r="V9" i="149"/>
  <c r="E27" i="149"/>
  <c r="O27" i="149"/>
  <c r="Y27" i="149"/>
  <c r="E36" i="149"/>
  <c r="N15" i="146"/>
  <c r="T8" i="146"/>
  <c r="K10" i="146"/>
  <c r="Q15" i="146"/>
  <c r="O15" i="146"/>
  <c r="P15" i="146"/>
  <c r="AD24" i="146"/>
  <c r="M9" i="146"/>
  <c r="W9" i="146"/>
  <c r="C18" i="146"/>
  <c r="M18" i="146"/>
  <c r="W18" i="146"/>
  <c r="F27" i="146"/>
  <c r="P27" i="146"/>
  <c r="Z27" i="146"/>
  <c r="F36" i="146"/>
  <c r="P36" i="146"/>
  <c r="Z36" i="146"/>
  <c r="F45" i="146"/>
  <c r="O9" i="146"/>
  <c r="Y9" i="146"/>
  <c r="E18" i="146"/>
  <c r="O18" i="146"/>
  <c r="Y18" i="146"/>
  <c r="H27" i="146"/>
  <c r="T27" i="146"/>
  <c r="H36" i="146"/>
  <c r="T36" i="146"/>
  <c r="H45" i="146"/>
  <c r="D18" i="146"/>
  <c r="P9" i="146"/>
  <c r="Z9" i="146"/>
  <c r="F18" i="146"/>
  <c r="P18" i="146"/>
  <c r="Z18" i="146"/>
  <c r="K27" i="146"/>
  <c r="U27" i="146"/>
  <c r="K36" i="146"/>
  <c r="U36" i="146"/>
  <c r="Q9" i="146"/>
  <c r="G18" i="146"/>
  <c r="Q18" i="146"/>
  <c r="B27" i="146"/>
  <c r="L27" i="146"/>
  <c r="V27" i="146"/>
  <c r="B36" i="146"/>
  <c r="L36" i="146"/>
  <c r="V36" i="146"/>
  <c r="B45" i="146"/>
  <c r="T9" i="146"/>
  <c r="T18" i="146"/>
  <c r="C27" i="146"/>
  <c r="M27" i="146"/>
  <c r="W27" i="146"/>
  <c r="C36" i="146"/>
  <c r="M36" i="146"/>
  <c r="W36" i="146"/>
  <c r="C45" i="146"/>
  <c r="K9" i="146"/>
  <c r="U9" i="146"/>
  <c r="K18" i="146"/>
  <c r="D27" i="146"/>
  <c r="N27" i="146"/>
  <c r="X27" i="146"/>
  <c r="D36" i="146"/>
  <c r="N36" i="146"/>
  <c r="X36" i="146"/>
  <c r="D45" i="146"/>
  <c r="V9" i="146"/>
  <c r="E27" i="146"/>
  <c r="O27" i="146"/>
  <c r="Y27" i="146"/>
  <c r="E36" i="146"/>
  <c r="AD24" i="145"/>
  <c r="N15" i="145"/>
  <c r="T8" i="145"/>
  <c r="P15" i="145"/>
  <c r="O15" i="145"/>
  <c r="K10" i="145"/>
  <c r="Q15" i="145"/>
  <c r="C18" i="145"/>
  <c r="D18" i="145"/>
  <c r="X18" i="145"/>
  <c r="G45" i="145"/>
  <c r="O9" i="145"/>
  <c r="Y9" i="145"/>
  <c r="E18" i="145"/>
  <c r="O18" i="145"/>
  <c r="Y18" i="145"/>
  <c r="H27" i="145"/>
  <c r="T27" i="145"/>
  <c r="H36" i="145"/>
  <c r="T36" i="145"/>
  <c r="H45" i="145"/>
  <c r="U27" i="145"/>
  <c r="Q9" i="145"/>
  <c r="G18" i="145"/>
  <c r="Q18" i="145"/>
  <c r="B27" i="145"/>
  <c r="L27" i="145"/>
  <c r="V27" i="145"/>
  <c r="B36" i="145"/>
  <c r="L36" i="145"/>
  <c r="V36" i="145"/>
  <c r="B45" i="145"/>
  <c r="F18" i="145"/>
  <c r="T9" i="145"/>
  <c r="T18" i="145"/>
  <c r="C27" i="145"/>
  <c r="M27" i="145"/>
  <c r="W27" i="145"/>
  <c r="C36" i="145"/>
  <c r="M36" i="145"/>
  <c r="W36" i="145"/>
  <c r="C45" i="145"/>
  <c r="K9" i="145"/>
  <c r="U9" i="145"/>
  <c r="K18" i="145"/>
  <c r="U18" i="145"/>
  <c r="D27" i="145"/>
  <c r="N27" i="145"/>
  <c r="X27" i="145"/>
  <c r="D36" i="145"/>
  <c r="N36" i="145"/>
  <c r="X36" i="145"/>
  <c r="D45" i="145"/>
  <c r="U36" i="145"/>
  <c r="L9" i="145"/>
  <c r="V9" i="145"/>
  <c r="E27" i="145"/>
  <c r="O27" i="145"/>
  <c r="Y27" i="145"/>
  <c r="E36" i="145"/>
  <c r="AD24" i="144"/>
  <c r="N15" i="144"/>
  <c r="T8" i="144"/>
  <c r="O15" i="144"/>
  <c r="K10" i="144"/>
  <c r="Q15" i="144"/>
  <c r="P15" i="144"/>
  <c r="C18" i="144"/>
  <c r="N9" i="144"/>
  <c r="X9" i="144"/>
  <c r="D18" i="144"/>
  <c r="N18" i="144"/>
  <c r="X18" i="144"/>
  <c r="G27" i="144"/>
  <c r="Q27" i="144"/>
  <c r="G36" i="144"/>
  <c r="Q36" i="144"/>
  <c r="G45" i="144"/>
  <c r="O9" i="144"/>
  <c r="Y9" i="144"/>
  <c r="E18" i="144"/>
  <c r="O18" i="144"/>
  <c r="Y18" i="144"/>
  <c r="H27" i="144"/>
  <c r="T27" i="144"/>
  <c r="H36" i="144"/>
  <c r="T36" i="144"/>
  <c r="H45" i="144"/>
  <c r="P9" i="144"/>
  <c r="Z9" i="144"/>
  <c r="F18" i="144"/>
  <c r="P18" i="144"/>
  <c r="Z18" i="144"/>
  <c r="K27" i="144"/>
  <c r="U27" i="144"/>
  <c r="K36" i="144"/>
  <c r="U36" i="144"/>
  <c r="Q9" i="144"/>
  <c r="G18" i="144"/>
  <c r="Q18" i="144"/>
  <c r="B27" i="144"/>
  <c r="L27" i="144"/>
  <c r="V27" i="144"/>
  <c r="B36" i="144"/>
  <c r="L36" i="144"/>
  <c r="V36" i="144"/>
  <c r="B45" i="144"/>
  <c r="T9" i="144"/>
  <c r="T18" i="144"/>
  <c r="C27" i="144"/>
  <c r="M27" i="144"/>
  <c r="W27" i="144"/>
  <c r="C36" i="144"/>
  <c r="M36" i="144"/>
  <c r="W36" i="144"/>
  <c r="C45" i="144"/>
  <c r="K9" i="144"/>
  <c r="U9" i="144"/>
  <c r="K18" i="144"/>
  <c r="U18" i="144"/>
  <c r="D27" i="144"/>
  <c r="N27" i="144"/>
  <c r="X27" i="144"/>
  <c r="D36" i="144"/>
  <c r="N36" i="144"/>
  <c r="X36" i="144"/>
  <c r="D45" i="144"/>
  <c r="L9" i="144"/>
  <c r="V9" i="144"/>
  <c r="E27" i="144"/>
  <c r="O27" i="144"/>
  <c r="Y27" i="144"/>
  <c r="E36" i="144"/>
  <c r="AD24" i="143"/>
  <c r="N15" i="143"/>
  <c r="Q15" i="143"/>
  <c r="T8" i="143"/>
  <c r="P15" i="143"/>
  <c r="K10" i="143"/>
  <c r="O15" i="143"/>
  <c r="Q9" i="143"/>
  <c r="C18" i="143"/>
  <c r="M18" i="143"/>
  <c r="W18" i="143"/>
  <c r="F27" i="143"/>
  <c r="P27" i="143"/>
  <c r="Z27" i="143"/>
  <c r="F36" i="143"/>
  <c r="P36" i="143"/>
  <c r="Z36" i="143"/>
  <c r="F45" i="143"/>
  <c r="T9" i="143"/>
  <c r="D18" i="143"/>
  <c r="N18" i="143"/>
  <c r="X18" i="143"/>
  <c r="G27" i="143"/>
  <c r="Q27" i="143"/>
  <c r="G36" i="143"/>
  <c r="Q36" i="143"/>
  <c r="G45" i="143"/>
  <c r="K9" i="143"/>
  <c r="U9" i="143"/>
  <c r="E18" i="143"/>
  <c r="O18" i="143"/>
  <c r="Y18" i="143"/>
  <c r="H27" i="143"/>
  <c r="T27" i="143"/>
  <c r="H36" i="143"/>
  <c r="T36" i="143"/>
  <c r="H45" i="143"/>
  <c r="L9" i="143"/>
  <c r="V9" i="143"/>
  <c r="F18" i="143"/>
  <c r="P18" i="143"/>
  <c r="Z18" i="143"/>
  <c r="K27" i="143"/>
  <c r="U27" i="143"/>
  <c r="K36" i="143"/>
  <c r="U36" i="143"/>
  <c r="M9" i="143"/>
  <c r="W9" i="143"/>
  <c r="G18" i="143"/>
  <c r="Q18" i="143"/>
  <c r="B27" i="143"/>
  <c r="L27" i="143"/>
  <c r="V27" i="143"/>
  <c r="B36" i="143"/>
  <c r="L36" i="143"/>
  <c r="V36" i="143"/>
  <c r="B45" i="143"/>
  <c r="N9" i="143"/>
  <c r="X9" i="143"/>
  <c r="H18" i="143"/>
  <c r="T18" i="143"/>
  <c r="C27" i="143"/>
  <c r="M27" i="143"/>
  <c r="W27" i="143"/>
  <c r="C36" i="143"/>
  <c r="M36" i="143"/>
  <c r="W36" i="143"/>
  <c r="C45" i="143"/>
  <c r="O9" i="143"/>
  <c r="Y9" i="143"/>
  <c r="K18" i="143"/>
  <c r="U18" i="143"/>
  <c r="D27" i="143"/>
  <c r="N27" i="143"/>
  <c r="X27" i="143"/>
  <c r="D36" i="143"/>
  <c r="N36" i="143"/>
  <c r="X36" i="143"/>
  <c r="D45" i="143"/>
  <c r="P9" i="143"/>
  <c r="E27" i="143"/>
  <c r="O27" i="143"/>
  <c r="Y27" i="143"/>
  <c r="E36" i="143"/>
  <c r="AD24" i="142"/>
  <c r="AG11" i="142"/>
  <c r="AI11" i="142" s="1"/>
  <c r="AJ11" i="142" s="1"/>
  <c r="N15" i="142"/>
  <c r="T8" i="142"/>
  <c r="O15" i="142"/>
  <c r="K10" i="142"/>
  <c r="Q15" i="142"/>
  <c r="P15" i="142"/>
  <c r="O9" i="142"/>
  <c r="Y9" i="142"/>
  <c r="K18" i="142"/>
  <c r="U18" i="142"/>
  <c r="C27" i="142"/>
  <c r="M27" i="142"/>
  <c r="W27" i="142"/>
  <c r="F36" i="142"/>
  <c r="P36" i="142"/>
  <c r="Z36" i="142"/>
  <c r="C45" i="142"/>
  <c r="P9" i="142"/>
  <c r="Z9" i="142"/>
  <c r="B18" i="142"/>
  <c r="L18" i="142"/>
  <c r="V18" i="142"/>
  <c r="D27" i="142"/>
  <c r="N27" i="142"/>
  <c r="X27" i="142"/>
  <c r="G36" i="142"/>
  <c r="Q36" i="142"/>
  <c r="D45" i="142"/>
  <c r="Q9" i="142"/>
  <c r="C18" i="142"/>
  <c r="M18" i="142"/>
  <c r="W18" i="142"/>
  <c r="E27" i="142"/>
  <c r="O27" i="142"/>
  <c r="Y27" i="142"/>
  <c r="H36" i="142"/>
  <c r="T36" i="142"/>
  <c r="E45" i="142"/>
  <c r="N9" i="142"/>
  <c r="X9" i="142"/>
  <c r="H18" i="142"/>
  <c r="T18" i="142"/>
  <c r="B27" i="142"/>
  <c r="L27" i="142"/>
  <c r="V27" i="142"/>
  <c r="E36" i="142"/>
  <c r="O36" i="142"/>
  <c r="Y36" i="142"/>
  <c r="B45" i="142"/>
  <c r="N18" i="142"/>
  <c r="X18" i="142"/>
  <c r="F27" i="142"/>
  <c r="P27" i="142"/>
  <c r="Z27" i="142"/>
  <c r="K36" i="142"/>
  <c r="U36" i="142"/>
  <c r="F45" i="142"/>
  <c r="T9" i="142"/>
  <c r="D18" i="142"/>
  <c r="K9" i="142"/>
  <c r="U9" i="142"/>
  <c r="E18" i="142"/>
  <c r="O18" i="142"/>
  <c r="Y18" i="142"/>
  <c r="G27" i="142"/>
  <c r="Q27" i="142"/>
  <c r="B36" i="142"/>
  <c r="L36" i="142"/>
  <c r="V36" i="142"/>
  <c r="G45" i="142"/>
  <c r="L9" i="142"/>
  <c r="V9" i="142"/>
  <c r="F18" i="142"/>
  <c r="P18" i="142"/>
  <c r="Z18" i="142"/>
  <c r="H27" i="142"/>
  <c r="T27" i="142"/>
  <c r="C36" i="142"/>
  <c r="M36" i="142"/>
  <c r="W36" i="142"/>
  <c r="H45" i="142"/>
  <c r="M9" i="142"/>
  <c r="W9" i="142"/>
  <c r="AE12" i="141"/>
  <c r="L15" i="141"/>
  <c r="L10" i="141"/>
  <c r="K15" i="141"/>
  <c r="K10" i="141"/>
  <c r="Q15" i="141"/>
  <c r="P15" i="141"/>
  <c r="O15" i="141"/>
  <c r="N15" i="141"/>
  <c r="M15" i="141"/>
  <c r="M10" i="141"/>
  <c r="T8" i="141"/>
  <c r="AD24" i="141"/>
  <c r="K9" i="141"/>
  <c r="U9" i="141"/>
  <c r="F18" i="141"/>
  <c r="P18" i="141"/>
  <c r="Z18" i="141"/>
  <c r="H27" i="141"/>
  <c r="T27" i="141"/>
  <c r="E36" i="141"/>
  <c r="O36" i="141"/>
  <c r="Y36" i="141"/>
  <c r="B45" i="141"/>
  <c r="L9" i="141"/>
  <c r="V9" i="141"/>
  <c r="G18" i="141"/>
  <c r="Q18" i="141"/>
  <c r="K27" i="141"/>
  <c r="U27" i="141"/>
  <c r="F36" i="141"/>
  <c r="P36" i="141"/>
  <c r="Z36" i="141"/>
  <c r="C45" i="141"/>
  <c r="M9" i="141"/>
  <c r="W9" i="141"/>
  <c r="H18" i="141"/>
  <c r="T18" i="141"/>
  <c r="B27" i="141"/>
  <c r="L27" i="141"/>
  <c r="V27" i="141"/>
  <c r="G36" i="141"/>
  <c r="Q36" i="141"/>
  <c r="D45" i="141"/>
  <c r="N9" i="141"/>
  <c r="X9" i="141"/>
  <c r="K18" i="141"/>
  <c r="U18" i="141"/>
  <c r="C27" i="141"/>
  <c r="M27" i="141"/>
  <c r="W27" i="141"/>
  <c r="H36" i="141"/>
  <c r="T36" i="141"/>
  <c r="E45" i="141"/>
  <c r="O9" i="141"/>
  <c r="Y9" i="141"/>
  <c r="B18" i="141"/>
  <c r="L18" i="141"/>
  <c r="V18" i="141"/>
  <c r="D27" i="141"/>
  <c r="N27" i="141"/>
  <c r="X27" i="141"/>
  <c r="K36" i="141"/>
  <c r="U36" i="141"/>
  <c r="F45" i="141"/>
  <c r="P9" i="141"/>
  <c r="Z9" i="141"/>
  <c r="C18" i="141"/>
  <c r="M18" i="141"/>
  <c r="W18" i="141"/>
  <c r="E27" i="141"/>
  <c r="O27" i="141"/>
  <c r="Y27" i="141"/>
  <c r="B36" i="141"/>
  <c r="L36" i="141"/>
  <c r="V36" i="141"/>
  <c r="G45" i="141"/>
  <c r="Q9" i="141"/>
  <c r="D18" i="141"/>
  <c r="N18" i="141"/>
  <c r="X18" i="141"/>
  <c r="F27" i="141"/>
  <c r="P27" i="141"/>
  <c r="Z27" i="141"/>
  <c r="M36" i="141"/>
  <c r="W36" i="141"/>
  <c r="H45" i="141"/>
  <c r="E18" i="141"/>
  <c r="O18" i="141"/>
  <c r="Y18" i="141"/>
  <c r="AD24" i="140"/>
  <c r="AE12" i="140"/>
  <c r="L15" i="140"/>
  <c r="L10" i="140"/>
  <c r="Q15" i="140"/>
  <c r="P15" i="140"/>
  <c r="O15" i="140"/>
  <c r="N15" i="140"/>
  <c r="M15" i="140"/>
  <c r="M10" i="140"/>
  <c r="T8" i="140"/>
  <c r="K15" i="140"/>
  <c r="K10" i="140"/>
  <c r="Q9" i="140"/>
  <c r="D18" i="140"/>
  <c r="N18" i="140"/>
  <c r="X18" i="140"/>
  <c r="F27" i="140"/>
  <c r="P27" i="140"/>
  <c r="Z27" i="140"/>
  <c r="C36" i="140"/>
  <c r="M36" i="140"/>
  <c r="W36" i="140"/>
  <c r="H45" i="140"/>
  <c r="K9" i="140"/>
  <c r="U9" i="140"/>
  <c r="F18" i="140"/>
  <c r="P18" i="140"/>
  <c r="Z18" i="140"/>
  <c r="H27" i="140"/>
  <c r="T27" i="140"/>
  <c r="E36" i="140"/>
  <c r="O36" i="140"/>
  <c r="Y36" i="140"/>
  <c r="B45" i="140"/>
  <c r="L9" i="140"/>
  <c r="V9" i="140"/>
  <c r="G18" i="140"/>
  <c r="Q18" i="140"/>
  <c r="K27" i="140"/>
  <c r="U27" i="140"/>
  <c r="F36" i="140"/>
  <c r="P36" i="140"/>
  <c r="Z36" i="140"/>
  <c r="C45" i="140"/>
  <c r="M9" i="140"/>
  <c r="W9" i="140"/>
  <c r="H18" i="140"/>
  <c r="T18" i="140"/>
  <c r="B27" i="140"/>
  <c r="L27" i="140"/>
  <c r="V27" i="140"/>
  <c r="G36" i="140"/>
  <c r="Q36" i="140"/>
  <c r="D45" i="140"/>
  <c r="N9" i="140"/>
  <c r="X9" i="140"/>
  <c r="K18" i="140"/>
  <c r="U18" i="140"/>
  <c r="C27" i="140"/>
  <c r="M27" i="140"/>
  <c r="W27" i="140"/>
  <c r="H36" i="140"/>
  <c r="T36" i="140"/>
  <c r="E45" i="140"/>
  <c r="O9" i="140"/>
  <c r="Y9" i="140"/>
  <c r="B18" i="140"/>
  <c r="L18" i="140"/>
  <c r="V18" i="140"/>
  <c r="D27" i="140"/>
  <c r="N27" i="140"/>
  <c r="X27" i="140"/>
  <c r="K36" i="140"/>
  <c r="U36" i="140"/>
  <c r="F45" i="140"/>
  <c r="P9" i="140"/>
  <c r="Z9" i="140"/>
  <c r="C18" i="140"/>
  <c r="M18" i="140"/>
  <c r="W18" i="140"/>
  <c r="E27" i="140"/>
  <c r="O27" i="140"/>
  <c r="Y27" i="140"/>
  <c r="B36" i="140"/>
  <c r="V36" i="140"/>
  <c r="G45" i="140"/>
  <c r="E18" i="140"/>
  <c r="O18" i="140"/>
  <c r="Y18" i="140"/>
  <c r="AH29" i="115"/>
  <c r="AG29" i="115"/>
  <c r="AD19" i="139"/>
  <c r="Y1" i="139" s="1"/>
  <c r="H9" i="139"/>
  <c r="Q27" i="139" s="1"/>
  <c r="G9" i="139"/>
  <c r="G27" i="139" s="1"/>
  <c r="F9" i="139"/>
  <c r="X36" i="139" s="1"/>
  <c r="E9" i="139"/>
  <c r="N36" i="139" s="1"/>
  <c r="D9" i="139"/>
  <c r="D36" i="139" s="1"/>
  <c r="C9" i="139"/>
  <c r="C36" i="139" s="1"/>
  <c r="B9" i="139"/>
  <c r="T9" i="139" s="1"/>
  <c r="B8" i="139"/>
  <c r="K8" i="139" s="1"/>
  <c r="AD19" i="138"/>
  <c r="Y1" i="138" s="1"/>
  <c r="H9" i="138"/>
  <c r="H18" i="138" s="1"/>
  <c r="G9" i="138"/>
  <c r="G27" i="138" s="1"/>
  <c r="F9" i="138"/>
  <c r="F27" i="138" s="1"/>
  <c r="E9" i="138"/>
  <c r="N36" i="138" s="1"/>
  <c r="D9" i="138"/>
  <c r="C9" i="138"/>
  <c r="L36" i="138" s="1"/>
  <c r="B9" i="138"/>
  <c r="B36" i="138" s="1"/>
  <c r="B8" i="138"/>
  <c r="K8" i="138" s="1"/>
  <c r="AD19" i="137"/>
  <c r="Y1" i="137" s="1"/>
  <c r="H9" i="137"/>
  <c r="Q9" i="137" s="1"/>
  <c r="G9" i="137"/>
  <c r="G27" i="137" s="1"/>
  <c r="F9" i="137"/>
  <c r="X36" i="137" s="1"/>
  <c r="E9" i="137"/>
  <c r="N27" i="137" s="1"/>
  <c r="D9" i="137"/>
  <c r="M36" i="137" s="1"/>
  <c r="C9" i="137"/>
  <c r="C36" i="137" s="1"/>
  <c r="B9" i="137"/>
  <c r="T9" i="137" s="1"/>
  <c r="B8" i="137"/>
  <c r="K8" i="137" s="1"/>
  <c r="AD19" i="136"/>
  <c r="Y1" i="136" s="1"/>
  <c r="H9" i="136"/>
  <c r="Q27" i="136" s="1"/>
  <c r="G9" i="136"/>
  <c r="G27" i="136" s="1"/>
  <c r="F9" i="136"/>
  <c r="O27" i="136" s="1"/>
  <c r="E9" i="136"/>
  <c r="W9" i="136" s="1"/>
  <c r="D9" i="136"/>
  <c r="D36" i="136" s="1"/>
  <c r="C9" i="136"/>
  <c r="C36" i="136" s="1"/>
  <c r="B9" i="136"/>
  <c r="B36" i="136" s="1"/>
  <c r="B8" i="136"/>
  <c r="K8" i="136" s="1"/>
  <c r="AD19" i="135"/>
  <c r="H9" i="135"/>
  <c r="G9" i="135"/>
  <c r="G27" i="135" s="1"/>
  <c r="F9" i="135"/>
  <c r="X36" i="135" s="1"/>
  <c r="E9" i="135"/>
  <c r="N36" i="135" s="1"/>
  <c r="D9" i="135"/>
  <c r="D36" i="135" s="1"/>
  <c r="C9" i="135"/>
  <c r="L36" i="135" s="1"/>
  <c r="B9" i="135"/>
  <c r="T9" i="135" s="1"/>
  <c r="B8" i="135"/>
  <c r="K8" i="135" s="1"/>
  <c r="AD19" i="134"/>
  <c r="H9" i="134"/>
  <c r="Q27" i="134" s="1"/>
  <c r="G9" i="134"/>
  <c r="Y18" i="134" s="1"/>
  <c r="F9" i="134"/>
  <c r="E9" i="134"/>
  <c r="N36" i="134" s="1"/>
  <c r="D9" i="134"/>
  <c r="D36" i="134" s="1"/>
  <c r="C9" i="134"/>
  <c r="L36" i="134" s="1"/>
  <c r="B9" i="134"/>
  <c r="B8" i="134"/>
  <c r="K8" i="134" s="1"/>
  <c r="Y1" i="134"/>
  <c r="AD19" i="133"/>
  <c r="Y1" i="133" s="1"/>
  <c r="H9" i="133"/>
  <c r="G9" i="133"/>
  <c r="G27" i="133" s="1"/>
  <c r="F9" i="133"/>
  <c r="O27" i="133" s="1"/>
  <c r="E9" i="133"/>
  <c r="N36" i="133" s="1"/>
  <c r="D9" i="133"/>
  <c r="C9" i="133"/>
  <c r="L36" i="133" s="1"/>
  <c r="B9" i="133"/>
  <c r="B36" i="133" s="1"/>
  <c r="B8" i="133"/>
  <c r="K8" i="133" s="1"/>
  <c r="AD19" i="132"/>
  <c r="Y1" i="132" s="1"/>
  <c r="H9" i="132"/>
  <c r="H36" i="132" s="1"/>
  <c r="G9" i="132"/>
  <c r="P27" i="132" s="1"/>
  <c r="F9" i="132"/>
  <c r="F27" i="132" s="1"/>
  <c r="E9" i="132"/>
  <c r="N36" i="132" s="1"/>
  <c r="D9" i="132"/>
  <c r="D27" i="132" s="1"/>
  <c r="C9" i="132"/>
  <c r="C18" i="132" s="1"/>
  <c r="B9" i="132"/>
  <c r="B36" i="132" s="1"/>
  <c r="B8" i="132"/>
  <c r="K8" i="132" s="1"/>
  <c r="AD19" i="131"/>
  <c r="Y1" i="131" s="1"/>
  <c r="H9" i="131"/>
  <c r="Z9" i="131" s="1"/>
  <c r="G9" i="131"/>
  <c r="G45" i="131" s="1"/>
  <c r="F9" i="131"/>
  <c r="O27" i="131" s="1"/>
  <c r="E9" i="131"/>
  <c r="D9" i="131"/>
  <c r="V36" i="131" s="1"/>
  <c r="C9" i="131"/>
  <c r="L36" i="131" s="1"/>
  <c r="B9" i="131"/>
  <c r="B36" i="131" s="1"/>
  <c r="B8" i="131"/>
  <c r="K8" i="131" s="1"/>
  <c r="C45" i="130"/>
  <c r="AD19" i="130"/>
  <c r="AD24" i="130" s="1"/>
  <c r="H9" i="130"/>
  <c r="Q27" i="130" s="1"/>
  <c r="G9" i="130"/>
  <c r="G27" i="130" s="1"/>
  <c r="F9" i="130"/>
  <c r="X36" i="130" s="1"/>
  <c r="E9" i="130"/>
  <c r="D9" i="130"/>
  <c r="D36" i="130" s="1"/>
  <c r="C9" i="130"/>
  <c r="C36" i="130" s="1"/>
  <c r="B9" i="130"/>
  <c r="T9" i="130" s="1"/>
  <c r="B8" i="130"/>
  <c r="K8" i="130" s="1"/>
  <c r="AD19" i="129"/>
  <c r="H9" i="129"/>
  <c r="Z36" i="129" s="1"/>
  <c r="G9" i="129"/>
  <c r="F9" i="129"/>
  <c r="X9" i="129" s="1"/>
  <c r="E9" i="129"/>
  <c r="E27" i="129" s="1"/>
  <c r="D9" i="129"/>
  <c r="D36" i="129" s="1"/>
  <c r="C9" i="129"/>
  <c r="L36" i="129" s="1"/>
  <c r="B9" i="129"/>
  <c r="K27" i="129" s="1"/>
  <c r="B8" i="129"/>
  <c r="K8" i="129" s="1"/>
  <c r="AD19" i="128"/>
  <c r="Y1" i="128" s="1"/>
  <c r="H9" i="128"/>
  <c r="Q27" i="128" s="1"/>
  <c r="G9" i="128"/>
  <c r="G27" i="128" s="1"/>
  <c r="F9" i="128"/>
  <c r="F27" i="128" s="1"/>
  <c r="E9" i="128"/>
  <c r="N36" i="128" s="1"/>
  <c r="D9" i="128"/>
  <c r="D36" i="128" s="1"/>
  <c r="C9" i="128"/>
  <c r="L36" i="128" s="1"/>
  <c r="B9" i="128"/>
  <c r="B8" i="128"/>
  <c r="K8" i="128" s="1"/>
  <c r="AD19" i="127"/>
  <c r="Y1" i="127" s="1"/>
  <c r="H9" i="127"/>
  <c r="H36" i="127" s="1"/>
  <c r="G9" i="127"/>
  <c r="G36" i="127" s="1"/>
  <c r="F9" i="127"/>
  <c r="E9" i="127"/>
  <c r="E45" i="127" s="1"/>
  <c r="D9" i="127"/>
  <c r="M27" i="127" s="1"/>
  <c r="C9" i="127"/>
  <c r="C27" i="127" s="1"/>
  <c r="B9" i="127"/>
  <c r="B8" i="127"/>
  <c r="K8" i="127" s="1"/>
  <c r="AD19" i="126"/>
  <c r="AD24" i="126" s="1"/>
  <c r="H9" i="126"/>
  <c r="H36" i="126" s="1"/>
  <c r="G9" i="126"/>
  <c r="F9" i="126"/>
  <c r="F27" i="126" s="1"/>
  <c r="E9" i="126"/>
  <c r="W36" i="126" s="1"/>
  <c r="D9" i="126"/>
  <c r="M9" i="126" s="1"/>
  <c r="C9" i="126"/>
  <c r="C36" i="126" s="1"/>
  <c r="B9" i="126"/>
  <c r="K36" i="126" s="1"/>
  <c r="B8" i="126"/>
  <c r="K8" i="126" s="1"/>
  <c r="AD19" i="125"/>
  <c r="Y1" i="125" s="1"/>
  <c r="H9" i="125"/>
  <c r="H27" i="125" s="1"/>
  <c r="G9" i="125"/>
  <c r="Y9" i="125" s="1"/>
  <c r="F9" i="125"/>
  <c r="F45" i="125" s="1"/>
  <c r="E9" i="125"/>
  <c r="N27" i="125" s="1"/>
  <c r="D9" i="125"/>
  <c r="D27" i="125" s="1"/>
  <c r="C9" i="125"/>
  <c r="C18" i="125" s="1"/>
  <c r="B9" i="125"/>
  <c r="B36" i="125" s="1"/>
  <c r="B8" i="125"/>
  <c r="K8" i="125" s="1"/>
  <c r="AD19" i="124"/>
  <c r="H9" i="124"/>
  <c r="Q27" i="124" s="1"/>
  <c r="G9" i="124"/>
  <c r="G27" i="124" s="1"/>
  <c r="F9" i="124"/>
  <c r="X36" i="124" s="1"/>
  <c r="E9" i="124"/>
  <c r="W36" i="124" s="1"/>
  <c r="D9" i="124"/>
  <c r="M27" i="124" s="1"/>
  <c r="C9" i="124"/>
  <c r="U36" i="124" s="1"/>
  <c r="B9" i="124"/>
  <c r="K36" i="124" s="1"/>
  <c r="B8" i="124"/>
  <c r="K8" i="124" s="1"/>
  <c r="Y1" i="124"/>
  <c r="AF7" i="125"/>
  <c r="AE14" i="127"/>
  <c r="AF7" i="137"/>
  <c r="AE14" i="131"/>
  <c r="AE14" i="139"/>
  <c r="AE14" i="132"/>
  <c r="AE14" i="126"/>
  <c r="AE14" i="125"/>
  <c r="AE14" i="137"/>
  <c r="AE14" i="124"/>
  <c r="AF7" i="128"/>
  <c r="AF7" i="127"/>
  <c r="AF7" i="130"/>
  <c r="AE14" i="135"/>
  <c r="AE14" i="138"/>
  <c r="AF7" i="135"/>
  <c r="AF7" i="134"/>
  <c r="AF7" i="138"/>
  <c r="AF7" i="133"/>
  <c r="AE14" i="133"/>
  <c r="AE14" i="130"/>
  <c r="AF7" i="131"/>
  <c r="AF7" i="129"/>
  <c r="AF7" i="132"/>
  <c r="AF7" i="139"/>
  <c r="AE14" i="128"/>
  <c r="AF7" i="124"/>
  <c r="AF7" i="136"/>
  <c r="AE14" i="134"/>
  <c r="AE14" i="129"/>
  <c r="AF7" i="126"/>
  <c r="AE14" i="136"/>
  <c r="B17" i="167" l="1"/>
  <c r="Z15" i="167"/>
  <c r="T10" i="167"/>
  <c r="T10" i="166"/>
  <c r="B17" i="166"/>
  <c r="Z15" i="166"/>
  <c r="B17" i="164"/>
  <c r="Z15" i="164"/>
  <c r="T10" i="164"/>
  <c r="T10" i="163"/>
  <c r="B17" i="163"/>
  <c r="Z15" i="163"/>
  <c r="T10" i="165"/>
  <c r="B17" i="165"/>
  <c r="Z15" i="165"/>
  <c r="B17" i="157"/>
  <c r="Z15" i="157"/>
  <c r="T10" i="157"/>
  <c r="Z15" i="160"/>
  <c r="T10" i="160"/>
  <c r="B17" i="160"/>
  <c r="C19" i="162"/>
  <c r="K17" i="162"/>
  <c r="T17" i="162" s="1"/>
  <c r="F24" i="162"/>
  <c r="E24" i="162"/>
  <c r="D24" i="162"/>
  <c r="G24" i="162"/>
  <c r="B19" i="162"/>
  <c r="H24" i="162"/>
  <c r="B17" i="158"/>
  <c r="Z15" i="158"/>
  <c r="T10" i="158"/>
  <c r="T10" i="156"/>
  <c r="B17" i="156"/>
  <c r="Z15" i="156"/>
  <c r="B17" i="161"/>
  <c r="T10" i="161"/>
  <c r="Z15" i="161"/>
  <c r="B17" i="159"/>
  <c r="T10" i="159"/>
  <c r="Z15" i="159"/>
  <c r="Z15" i="154"/>
  <c r="T10" i="154"/>
  <c r="B17" i="154"/>
  <c r="T10" i="153"/>
  <c r="B17" i="153"/>
  <c r="Z15" i="153"/>
  <c r="T10" i="155"/>
  <c r="B17" i="155"/>
  <c r="Z15" i="155"/>
  <c r="E24" i="150"/>
  <c r="D24" i="150"/>
  <c r="C19" i="150"/>
  <c r="K17" i="150"/>
  <c r="T17" i="150" s="1"/>
  <c r="G24" i="150"/>
  <c r="H24" i="150"/>
  <c r="B19" i="150"/>
  <c r="F24" i="150"/>
  <c r="B17" i="151"/>
  <c r="Z15" i="151"/>
  <c r="T10" i="151"/>
  <c r="Z15" i="152"/>
  <c r="T10" i="152"/>
  <c r="B17" i="152"/>
  <c r="Z15" i="149"/>
  <c r="T10" i="149"/>
  <c r="B17" i="149"/>
  <c r="B17" i="148"/>
  <c r="Z15" i="148"/>
  <c r="T10" i="148"/>
  <c r="T10" i="147"/>
  <c r="Z15" i="147"/>
  <c r="B17" i="147"/>
  <c r="T10" i="146"/>
  <c r="B17" i="146"/>
  <c r="Z15" i="146"/>
  <c r="T10" i="145"/>
  <c r="B17" i="145"/>
  <c r="Z15" i="145"/>
  <c r="T10" i="144"/>
  <c r="B17" i="144"/>
  <c r="Z15" i="144"/>
  <c r="W9" i="138"/>
  <c r="U27" i="139"/>
  <c r="B17" i="143"/>
  <c r="Z15" i="143"/>
  <c r="T10" i="143"/>
  <c r="B17" i="142"/>
  <c r="Z15" i="142"/>
  <c r="T10" i="142"/>
  <c r="M36" i="136"/>
  <c r="Y15" i="141"/>
  <c r="X15" i="141"/>
  <c r="W15" i="141"/>
  <c r="V10" i="141"/>
  <c r="U10" i="141"/>
  <c r="B17" i="141"/>
  <c r="T10" i="141"/>
  <c r="Z15" i="141"/>
  <c r="N18" i="125"/>
  <c r="V9" i="126"/>
  <c r="Q18" i="127"/>
  <c r="Q9" i="129"/>
  <c r="Y9" i="130"/>
  <c r="X18" i="131"/>
  <c r="L18" i="133"/>
  <c r="F45" i="133"/>
  <c r="H45" i="134"/>
  <c r="U27" i="135"/>
  <c r="V9" i="139"/>
  <c r="T27" i="124"/>
  <c r="Z9" i="126"/>
  <c r="Z9" i="129"/>
  <c r="Q18" i="130"/>
  <c r="V27" i="132"/>
  <c r="O18" i="133"/>
  <c r="L9" i="135"/>
  <c r="C36" i="135"/>
  <c r="F27" i="136"/>
  <c r="E27" i="137"/>
  <c r="L36" i="124"/>
  <c r="E27" i="125"/>
  <c r="U27" i="127"/>
  <c r="T18" i="129"/>
  <c r="V27" i="131"/>
  <c r="X18" i="133"/>
  <c r="P9" i="134"/>
  <c r="X9" i="135"/>
  <c r="F36" i="135"/>
  <c r="V27" i="136"/>
  <c r="W36" i="137"/>
  <c r="B45" i="124"/>
  <c r="Z27" i="125"/>
  <c r="Z27" i="127"/>
  <c r="X27" i="130"/>
  <c r="T36" i="131"/>
  <c r="Z36" i="132"/>
  <c r="Q9" i="134"/>
  <c r="G18" i="135"/>
  <c r="C45" i="135"/>
  <c r="Z36" i="139"/>
  <c r="T9" i="124"/>
  <c r="M9" i="125"/>
  <c r="H36" i="125"/>
  <c r="L36" i="127"/>
  <c r="Z27" i="129"/>
  <c r="H36" i="130"/>
  <c r="M9" i="132"/>
  <c r="F27" i="133"/>
  <c r="Z9" i="134"/>
  <c r="W18" i="135"/>
  <c r="M9" i="136"/>
  <c r="H45" i="136"/>
  <c r="U9" i="124"/>
  <c r="V9" i="125"/>
  <c r="Q36" i="125"/>
  <c r="M9" i="127"/>
  <c r="Z36" i="127"/>
  <c r="K36" i="129"/>
  <c r="V9" i="132"/>
  <c r="O9" i="133"/>
  <c r="X27" i="133"/>
  <c r="L18" i="134"/>
  <c r="X18" i="135"/>
  <c r="B18" i="124"/>
  <c r="Z9" i="125"/>
  <c r="D45" i="125"/>
  <c r="V9" i="127"/>
  <c r="D18" i="128"/>
  <c r="L9" i="130"/>
  <c r="M9" i="131"/>
  <c r="H18" i="132"/>
  <c r="X9" i="133"/>
  <c r="K36" i="133"/>
  <c r="H18" i="136"/>
  <c r="D18" i="137"/>
  <c r="W36" i="138"/>
  <c r="C18" i="124"/>
  <c r="H18" i="125"/>
  <c r="C18" i="127"/>
  <c r="Q9" i="130"/>
  <c r="K18" i="131"/>
  <c r="Q18" i="132"/>
  <c r="B18" i="133"/>
  <c r="X36" i="133"/>
  <c r="H36" i="134"/>
  <c r="F27" i="135"/>
  <c r="T18" i="136"/>
  <c r="N18" i="137"/>
  <c r="L9" i="139"/>
  <c r="Y15" i="140"/>
  <c r="W15" i="140"/>
  <c r="V10" i="140"/>
  <c r="U10" i="140"/>
  <c r="B17" i="140"/>
  <c r="T10" i="140"/>
  <c r="Z15" i="140"/>
  <c r="X15" i="140"/>
  <c r="AD24" i="129"/>
  <c r="AD24" i="125"/>
  <c r="AD24" i="139"/>
  <c r="AD24" i="138"/>
  <c r="N18" i="126"/>
  <c r="Q27" i="135"/>
  <c r="H45" i="135"/>
  <c r="Z27" i="135"/>
  <c r="Q9" i="135"/>
  <c r="H36" i="135"/>
  <c r="Q18" i="135"/>
  <c r="Z36" i="135"/>
  <c r="K9" i="124"/>
  <c r="V18" i="124"/>
  <c r="V27" i="124"/>
  <c r="D45" i="124"/>
  <c r="Q9" i="125"/>
  <c r="G18" i="125"/>
  <c r="Q18" i="125"/>
  <c r="V27" i="125"/>
  <c r="G36" i="125"/>
  <c r="V36" i="125"/>
  <c r="E45" i="125"/>
  <c r="N9" i="126"/>
  <c r="W9" i="126"/>
  <c r="W18" i="126"/>
  <c r="T36" i="127"/>
  <c r="K36" i="127"/>
  <c r="B18" i="127"/>
  <c r="B36" i="127"/>
  <c r="F45" i="127"/>
  <c r="X27" i="127"/>
  <c r="O9" i="127"/>
  <c r="O9" i="128"/>
  <c r="N27" i="132"/>
  <c r="W36" i="132"/>
  <c r="E27" i="132"/>
  <c r="N18" i="132"/>
  <c r="E45" i="132"/>
  <c r="W27" i="132"/>
  <c r="W18" i="132"/>
  <c r="W9" i="132"/>
  <c r="N9" i="132"/>
  <c r="K27" i="134"/>
  <c r="T36" i="134"/>
  <c r="K18" i="134"/>
  <c r="K36" i="134"/>
  <c r="T9" i="134"/>
  <c r="T18" i="134"/>
  <c r="B18" i="134"/>
  <c r="X36" i="134"/>
  <c r="O9" i="134"/>
  <c r="B27" i="134"/>
  <c r="M9" i="124"/>
  <c r="V9" i="124"/>
  <c r="D18" i="124"/>
  <c r="B36" i="124"/>
  <c r="M36" i="124"/>
  <c r="W18" i="125"/>
  <c r="W27" i="125"/>
  <c r="W36" i="125"/>
  <c r="G45" i="125"/>
  <c r="P27" i="126"/>
  <c r="G36" i="126"/>
  <c r="G18" i="126"/>
  <c r="P36" i="126"/>
  <c r="Y27" i="126"/>
  <c r="P9" i="126"/>
  <c r="G45" i="126"/>
  <c r="T9" i="128"/>
  <c r="B18" i="128"/>
  <c r="B27" i="128"/>
  <c r="T18" i="128"/>
  <c r="X36" i="128"/>
  <c r="X27" i="128"/>
  <c r="K36" i="128"/>
  <c r="Y18" i="129"/>
  <c r="G45" i="129"/>
  <c r="Y27" i="129"/>
  <c r="Y9" i="129"/>
  <c r="P9" i="129"/>
  <c r="G36" i="129"/>
  <c r="N36" i="130"/>
  <c r="W27" i="130"/>
  <c r="W9" i="130"/>
  <c r="N9" i="130"/>
  <c r="E45" i="130"/>
  <c r="E27" i="131"/>
  <c r="E45" i="131"/>
  <c r="N36" i="131"/>
  <c r="E18" i="131"/>
  <c r="W36" i="131"/>
  <c r="W27" i="131"/>
  <c r="N18" i="131"/>
  <c r="N9" i="131"/>
  <c r="D36" i="133"/>
  <c r="D27" i="133"/>
  <c r="V18" i="133"/>
  <c r="D18" i="133"/>
  <c r="M36" i="133"/>
  <c r="Q27" i="133"/>
  <c r="Z27" i="133"/>
  <c r="Q9" i="133"/>
  <c r="B36" i="134"/>
  <c r="V9" i="135"/>
  <c r="E27" i="136"/>
  <c r="E45" i="136"/>
  <c r="E18" i="136"/>
  <c r="W27" i="136"/>
  <c r="N18" i="136"/>
  <c r="N36" i="136"/>
  <c r="N9" i="136"/>
  <c r="W36" i="136"/>
  <c r="M18" i="124"/>
  <c r="D36" i="124"/>
  <c r="P9" i="125"/>
  <c r="N27" i="126"/>
  <c r="E45" i="126"/>
  <c r="E27" i="126"/>
  <c r="P9" i="124"/>
  <c r="Y9" i="124"/>
  <c r="L18" i="124"/>
  <c r="D27" i="124"/>
  <c r="C36" i="124"/>
  <c r="V36" i="124"/>
  <c r="N9" i="125"/>
  <c r="W9" i="125"/>
  <c r="M18" i="125"/>
  <c r="Y27" i="125"/>
  <c r="P36" i="125"/>
  <c r="Z36" i="125"/>
  <c r="H45" i="125"/>
  <c r="M36" i="126"/>
  <c r="V36" i="126"/>
  <c r="V27" i="126"/>
  <c r="D45" i="126"/>
  <c r="M18" i="126"/>
  <c r="H27" i="126"/>
  <c r="Q18" i="126"/>
  <c r="Q36" i="126"/>
  <c r="Z27" i="126"/>
  <c r="H45" i="126"/>
  <c r="Z36" i="126"/>
  <c r="Q9" i="126"/>
  <c r="H18" i="126"/>
  <c r="W27" i="126"/>
  <c r="X18" i="128"/>
  <c r="F45" i="128"/>
  <c r="W9" i="131"/>
  <c r="E18" i="132"/>
  <c r="D36" i="137"/>
  <c r="V36" i="137"/>
  <c r="M18" i="137"/>
  <c r="D45" i="137"/>
  <c r="V27" i="137"/>
  <c r="V9" i="137"/>
  <c r="M9" i="137"/>
  <c r="Q27" i="137"/>
  <c r="Z27" i="137"/>
  <c r="Z9" i="137"/>
  <c r="Q36" i="137"/>
  <c r="H18" i="137"/>
  <c r="Z36" i="137"/>
  <c r="Q18" i="137"/>
  <c r="H45" i="137"/>
  <c r="D27" i="138"/>
  <c r="V36" i="138"/>
  <c r="V27" i="138"/>
  <c r="V9" i="138"/>
  <c r="M36" i="138"/>
  <c r="D18" i="138"/>
  <c r="D45" i="138"/>
  <c r="D36" i="138"/>
  <c r="M18" i="138"/>
  <c r="M9" i="138"/>
  <c r="Q27" i="138"/>
  <c r="H45" i="138"/>
  <c r="Q9" i="138"/>
  <c r="Z9" i="138"/>
  <c r="Z27" i="138"/>
  <c r="Y9" i="127"/>
  <c r="D18" i="127"/>
  <c r="V18" i="127"/>
  <c r="V27" i="127"/>
  <c r="M36" i="127"/>
  <c r="D45" i="127"/>
  <c r="Q9" i="128"/>
  <c r="H18" i="128"/>
  <c r="V27" i="128"/>
  <c r="M36" i="128"/>
  <c r="H45" i="128"/>
  <c r="T9" i="129"/>
  <c r="B18" i="129"/>
  <c r="B36" i="129"/>
  <c r="Q36" i="129"/>
  <c r="M9" i="130"/>
  <c r="V9" i="130"/>
  <c r="Z9" i="130"/>
  <c r="Z27" i="130"/>
  <c r="P36" i="130"/>
  <c r="X9" i="131"/>
  <c r="Q36" i="132"/>
  <c r="D45" i="132"/>
  <c r="C27" i="134"/>
  <c r="N18" i="135"/>
  <c r="X9" i="136"/>
  <c r="K18" i="136"/>
  <c r="X18" i="136"/>
  <c r="X36" i="136"/>
  <c r="E18" i="137"/>
  <c r="N36" i="137"/>
  <c r="B27" i="138"/>
  <c r="C45" i="139"/>
  <c r="P9" i="127"/>
  <c r="Z9" i="127"/>
  <c r="L18" i="127"/>
  <c r="C36" i="127"/>
  <c r="U36" i="127"/>
  <c r="H45" i="127"/>
  <c r="Y9" i="128"/>
  <c r="Q36" i="128"/>
  <c r="M9" i="129"/>
  <c r="W9" i="129"/>
  <c r="H18" i="129"/>
  <c r="B27" i="129"/>
  <c r="T36" i="129"/>
  <c r="G18" i="130"/>
  <c r="U27" i="130"/>
  <c r="F36" i="130"/>
  <c r="Q36" i="130"/>
  <c r="F45" i="130"/>
  <c r="Q9" i="131"/>
  <c r="D18" i="131"/>
  <c r="O18" i="131"/>
  <c r="B27" i="131"/>
  <c r="M36" i="131"/>
  <c r="X36" i="131"/>
  <c r="P9" i="132"/>
  <c r="Z9" i="132"/>
  <c r="M18" i="132"/>
  <c r="Z27" i="132"/>
  <c r="V36" i="132"/>
  <c r="U18" i="133"/>
  <c r="C27" i="133"/>
  <c r="T36" i="133"/>
  <c r="C18" i="134"/>
  <c r="U18" i="134"/>
  <c r="Y27" i="134"/>
  <c r="N9" i="135"/>
  <c r="C18" i="135"/>
  <c r="W27" i="135"/>
  <c r="E45" i="135"/>
  <c r="Q9" i="136"/>
  <c r="D18" i="136"/>
  <c r="Q36" i="136"/>
  <c r="D45" i="136"/>
  <c r="N9" i="137"/>
  <c r="W9" i="137"/>
  <c r="W18" i="137"/>
  <c r="W27" i="137"/>
  <c r="N18" i="138"/>
  <c r="E27" i="138"/>
  <c r="G18" i="139"/>
  <c r="F36" i="139"/>
  <c r="L9" i="127"/>
  <c r="Q9" i="127"/>
  <c r="M18" i="127"/>
  <c r="D27" i="127"/>
  <c r="Y27" i="127"/>
  <c r="V36" i="127"/>
  <c r="M9" i="128"/>
  <c r="V18" i="128"/>
  <c r="D27" i="128"/>
  <c r="Z27" i="128"/>
  <c r="D45" i="128"/>
  <c r="K18" i="129"/>
  <c r="H36" i="129"/>
  <c r="O9" i="130"/>
  <c r="X9" i="130"/>
  <c r="H18" i="130"/>
  <c r="G36" i="130"/>
  <c r="Z36" i="130"/>
  <c r="H45" i="130"/>
  <c r="T9" i="131"/>
  <c r="T18" i="131"/>
  <c r="F27" i="131"/>
  <c r="Q9" i="132"/>
  <c r="D18" i="132"/>
  <c r="M36" i="132"/>
  <c r="H45" i="132"/>
  <c r="T9" i="133"/>
  <c r="K18" i="133"/>
  <c r="C36" i="133"/>
  <c r="U36" i="133"/>
  <c r="Y9" i="134"/>
  <c r="Z27" i="134"/>
  <c r="E18" i="135"/>
  <c r="U18" i="135"/>
  <c r="C27" i="135"/>
  <c r="W36" i="135"/>
  <c r="T9" i="136"/>
  <c r="O18" i="136"/>
  <c r="B27" i="136"/>
  <c r="Z27" i="136"/>
  <c r="T36" i="136"/>
  <c r="P9" i="137"/>
  <c r="E45" i="137"/>
  <c r="E18" i="138"/>
  <c r="W18" i="138"/>
  <c r="Q18" i="139"/>
  <c r="P36" i="139"/>
  <c r="AE12" i="139"/>
  <c r="L15" i="139"/>
  <c r="L10" i="139"/>
  <c r="K15" i="139"/>
  <c r="K10" i="139"/>
  <c r="Q15" i="139"/>
  <c r="P15" i="139"/>
  <c r="N15" i="139"/>
  <c r="O15" i="139"/>
  <c r="M15" i="139"/>
  <c r="M10" i="139"/>
  <c r="T8" i="139"/>
  <c r="K9" i="139"/>
  <c r="U9" i="139"/>
  <c r="F18" i="139"/>
  <c r="P18" i="139"/>
  <c r="Z18" i="139"/>
  <c r="H27" i="139"/>
  <c r="T27" i="139"/>
  <c r="E36" i="139"/>
  <c r="O36" i="139"/>
  <c r="Y36" i="139"/>
  <c r="B45" i="139"/>
  <c r="M9" i="139"/>
  <c r="W9" i="139"/>
  <c r="H18" i="139"/>
  <c r="T18" i="139"/>
  <c r="B27" i="139"/>
  <c r="L27" i="139"/>
  <c r="V27" i="139"/>
  <c r="G36" i="139"/>
  <c r="Q36" i="139"/>
  <c r="D45" i="139"/>
  <c r="N9" i="139"/>
  <c r="X9" i="139"/>
  <c r="K18" i="139"/>
  <c r="U18" i="139"/>
  <c r="C27" i="139"/>
  <c r="M27" i="139"/>
  <c r="W27" i="139"/>
  <c r="H36" i="139"/>
  <c r="T36" i="139"/>
  <c r="E45" i="139"/>
  <c r="O9" i="139"/>
  <c r="Y9" i="139"/>
  <c r="B18" i="139"/>
  <c r="L18" i="139"/>
  <c r="V18" i="139"/>
  <c r="D27" i="139"/>
  <c r="N27" i="139"/>
  <c r="X27" i="139"/>
  <c r="K36" i="139"/>
  <c r="U36" i="139"/>
  <c r="F45" i="139"/>
  <c r="P9" i="139"/>
  <c r="Z9" i="139"/>
  <c r="C18" i="139"/>
  <c r="M18" i="139"/>
  <c r="W18" i="139"/>
  <c r="E27" i="139"/>
  <c r="O27" i="139"/>
  <c r="Y27" i="139"/>
  <c r="B36" i="139"/>
  <c r="L36" i="139"/>
  <c r="V36" i="139"/>
  <c r="G45" i="139"/>
  <c r="Q9" i="139"/>
  <c r="D18" i="139"/>
  <c r="N18" i="139"/>
  <c r="X18" i="139"/>
  <c r="F27" i="139"/>
  <c r="P27" i="139"/>
  <c r="Z27" i="139"/>
  <c r="M36" i="139"/>
  <c r="W36" i="139"/>
  <c r="H45" i="139"/>
  <c r="K27" i="139"/>
  <c r="E18" i="139"/>
  <c r="O18" i="139"/>
  <c r="Y18" i="139"/>
  <c r="AE12" i="138"/>
  <c r="K15" i="138"/>
  <c r="K10" i="138"/>
  <c r="Q15" i="138"/>
  <c r="P15" i="138"/>
  <c r="O15" i="138"/>
  <c r="N15" i="138"/>
  <c r="M15" i="138"/>
  <c r="M10" i="138"/>
  <c r="T8" i="138"/>
  <c r="L15" i="138"/>
  <c r="L10" i="138"/>
  <c r="X18" i="138"/>
  <c r="C36" i="138"/>
  <c r="T9" i="138"/>
  <c r="O18" i="138"/>
  <c r="X36" i="138"/>
  <c r="K9" i="138"/>
  <c r="U9" i="138"/>
  <c r="F18" i="138"/>
  <c r="P18" i="138"/>
  <c r="Z18" i="138"/>
  <c r="H27" i="138"/>
  <c r="T27" i="138"/>
  <c r="E36" i="138"/>
  <c r="O36" i="138"/>
  <c r="Y36" i="138"/>
  <c r="B45" i="138"/>
  <c r="L9" i="138"/>
  <c r="G18" i="138"/>
  <c r="Q18" i="138"/>
  <c r="K27" i="138"/>
  <c r="U27" i="138"/>
  <c r="F36" i="138"/>
  <c r="P36" i="138"/>
  <c r="Z36" i="138"/>
  <c r="C45" i="138"/>
  <c r="L27" i="138"/>
  <c r="T18" i="138"/>
  <c r="G36" i="138"/>
  <c r="Q36" i="138"/>
  <c r="N9" i="138"/>
  <c r="X9" i="138"/>
  <c r="K18" i="138"/>
  <c r="U18" i="138"/>
  <c r="C27" i="138"/>
  <c r="M27" i="138"/>
  <c r="W27" i="138"/>
  <c r="H36" i="138"/>
  <c r="T36" i="138"/>
  <c r="E45" i="138"/>
  <c r="O9" i="138"/>
  <c r="Y9" i="138"/>
  <c r="B18" i="138"/>
  <c r="L18" i="138"/>
  <c r="V18" i="138"/>
  <c r="N27" i="138"/>
  <c r="X27" i="138"/>
  <c r="K36" i="138"/>
  <c r="U36" i="138"/>
  <c r="F45" i="138"/>
  <c r="P9" i="138"/>
  <c r="C18" i="138"/>
  <c r="O27" i="138"/>
  <c r="Y27" i="138"/>
  <c r="G45" i="138"/>
  <c r="P27" i="138"/>
  <c r="Y18" i="138"/>
  <c r="AD24" i="137"/>
  <c r="AE12" i="137"/>
  <c r="L15" i="137"/>
  <c r="L10" i="137"/>
  <c r="K15" i="137"/>
  <c r="K10" i="137"/>
  <c r="Q15" i="137"/>
  <c r="P15" i="137"/>
  <c r="O15" i="137"/>
  <c r="N15" i="137"/>
  <c r="M15" i="137"/>
  <c r="M10" i="137"/>
  <c r="T8" i="137"/>
  <c r="K9" i="137"/>
  <c r="U9" i="137"/>
  <c r="F18" i="137"/>
  <c r="P18" i="137"/>
  <c r="Z18" i="137"/>
  <c r="H27" i="137"/>
  <c r="T27" i="137"/>
  <c r="E36" i="137"/>
  <c r="O36" i="137"/>
  <c r="Y36" i="137"/>
  <c r="B45" i="137"/>
  <c r="L9" i="137"/>
  <c r="G18" i="137"/>
  <c r="K27" i="137"/>
  <c r="U27" i="137"/>
  <c r="F36" i="137"/>
  <c r="P36" i="137"/>
  <c r="C45" i="137"/>
  <c r="T18" i="137"/>
  <c r="B27" i="137"/>
  <c r="L27" i="137"/>
  <c r="G36" i="137"/>
  <c r="X9" i="137"/>
  <c r="K18" i="137"/>
  <c r="U18" i="137"/>
  <c r="C27" i="137"/>
  <c r="M27" i="137"/>
  <c r="H36" i="137"/>
  <c r="T36" i="137"/>
  <c r="O9" i="137"/>
  <c r="Y9" i="137"/>
  <c r="B18" i="137"/>
  <c r="L18" i="137"/>
  <c r="V18" i="137"/>
  <c r="D27" i="137"/>
  <c r="X27" i="137"/>
  <c r="K36" i="137"/>
  <c r="U36" i="137"/>
  <c r="F45" i="137"/>
  <c r="C18" i="137"/>
  <c r="O27" i="137"/>
  <c r="Y27" i="137"/>
  <c r="B36" i="137"/>
  <c r="L36" i="137"/>
  <c r="G45" i="137"/>
  <c r="X18" i="137"/>
  <c r="F27" i="137"/>
  <c r="P27" i="137"/>
  <c r="O18" i="137"/>
  <c r="Y18" i="137"/>
  <c r="AD24" i="136"/>
  <c r="AE12" i="136"/>
  <c r="L15" i="136"/>
  <c r="L10" i="136"/>
  <c r="K15" i="136"/>
  <c r="K10" i="136"/>
  <c r="Q15" i="136"/>
  <c r="P15" i="136"/>
  <c r="O15" i="136"/>
  <c r="N15" i="136"/>
  <c r="M15" i="136"/>
  <c r="M10" i="136"/>
  <c r="T8" i="136"/>
  <c r="P27" i="136"/>
  <c r="K9" i="136"/>
  <c r="U9" i="136"/>
  <c r="F18" i="136"/>
  <c r="P18" i="136"/>
  <c r="Z18" i="136"/>
  <c r="H27" i="136"/>
  <c r="T27" i="136"/>
  <c r="E36" i="136"/>
  <c r="O36" i="136"/>
  <c r="Y36" i="136"/>
  <c r="B45" i="136"/>
  <c r="L9" i="136"/>
  <c r="V9" i="136"/>
  <c r="G18" i="136"/>
  <c r="Q18" i="136"/>
  <c r="K27" i="136"/>
  <c r="U27" i="136"/>
  <c r="F36" i="136"/>
  <c r="P36" i="136"/>
  <c r="Z36" i="136"/>
  <c r="C45" i="136"/>
  <c r="G36" i="136"/>
  <c r="U18" i="136"/>
  <c r="C27" i="136"/>
  <c r="M27" i="136"/>
  <c r="H36" i="136"/>
  <c r="L27" i="136"/>
  <c r="O9" i="136"/>
  <c r="Y9" i="136"/>
  <c r="B18" i="136"/>
  <c r="L18" i="136"/>
  <c r="V18" i="136"/>
  <c r="D27" i="136"/>
  <c r="N27" i="136"/>
  <c r="X27" i="136"/>
  <c r="K36" i="136"/>
  <c r="U36" i="136"/>
  <c r="F45" i="136"/>
  <c r="P9" i="136"/>
  <c r="Z9" i="136"/>
  <c r="C18" i="136"/>
  <c r="M18" i="136"/>
  <c r="W18" i="136"/>
  <c r="Y27" i="136"/>
  <c r="L36" i="136"/>
  <c r="V36" i="136"/>
  <c r="G45" i="136"/>
  <c r="Y18" i="136"/>
  <c r="AE12" i="135"/>
  <c r="L15" i="135"/>
  <c r="L10" i="135"/>
  <c r="K15" i="135"/>
  <c r="K10" i="135"/>
  <c r="Q15" i="135"/>
  <c r="P15" i="135"/>
  <c r="O15" i="135"/>
  <c r="N15" i="135"/>
  <c r="M15" i="135"/>
  <c r="M10" i="135"/>
  <c r="T8" i="135"/>
  <c r="AD24" i="135"/>
  <c r="K9" i="135"/>
  <c r="U9" i="135"/>
  <c r="F18" i="135"/>
  <c r="P18" i="135"/>
  <c r="Z18" i="135"/>
  <c r="H27" i="135"/>
  <c r="T27" i="135"/>
  <c r="E36" i="135"/>
  <c r="O36" i="135"/>
  <c r="Y36" i="135"/>
  <c r="B45" i="135"/>
  <c r="K27" i="135"/>
  <c r="P36" i="135"/>
  <c r="M9" i="135"/>
  <c r="W9" i="135"/>
  <c r="H18" i="135"/>
  <c r="T18" i="135"/>
  <c r="B27" i="135"/>
  <c r="L27" i="135"/>
  <c r="V27" i="135"/>
  <c r="G36" i="135"/>
  <c r="Q36" i="135"/>
  <c r="D45" i="135"/>
  <c r="M27" i="135"/>
  <c r="T36" i="135"/>
  <c r="K18" i="135"/>
  <c r="Y1" i="135"/>
  <c r="O9" i="135"/>
  <c r="Y9" i="135"/>
  <c r="B18" i="135"/>
  <c r="L18" i="135"/>
  <c r="V18" i="135"/>
  <c r="D27" i="135"/>
  <c r="N27" i="135"/>
  <c r="X27" i="135"/>
  <c r="K36" i="135"/>
  <c r="U36" i="135"/>
  <c r="F45" i="135"/>
  <c r="P9" i="135"/>
  <c r="Z9" i="135"/>
  <c r="M18" i="135"/>
  <c r="E27" i="135"/>
  <c r="O27" i="135"/>
  <c r="Y27" i="135"/>
  <c r="B36" i="135"/>
  <c r="V36" i="135"/>
  <c r="G45" i="135"/>
  <c r="D18" i="135"/>
  <c r="P27" i="135"/>
  <c r="M36" i="135"/>
  <c r="O18" i="135"/>
  <c r="Y18" i="135"/>
  <c r="AE12" i="134"/>
  <c r="AD24" i="134"/>
  <c r="L15" i="134"/>
  <c r="L10" i="134"/>
  <c r="P15" i="134"/>
  <c r="O15" i="134"/>
  <c r="N15" i="134"/>
  <c r="K15" i="134"/>
  <c r="M15" i="134"/>
  <c r="M10" i="134"/>
  <c r="T8" i="134"/>
  <c r="K10" i="134"/>
  <c r="Q15" i="134"/>
  <c r="N18" i="134"/>
  <c r="P27" i="134"/>
  <c r="G27" i="134"/>
  <c r="K9" i="134"/>
  <c r="U9" i="134"/>
  <c r="F18" i="134"/>
  <c r="P18" i="134"/>
  <c r="Z18" i="134"/>
  <c r="H27" i="134"/>
  <c r="T27" i="134"/>
  <c r="E36" i="134"/>
  <c r="O36" i="134"/>
  <c r="Y36" i="134"/>
  <c r="B45" i="134"/>
  <c r="O27" i="134"/>
  <c r="X18" i="134"/>
  <c r="C36" i="134"/>
  <c r="M36" i="134"/>
  <c r="W36" i="134"/>
  <c r="L9" i="134"/>
  <c r="V9" i="134"/>
  <c r="G18" i="134"/>
  <c r="Q18" i="134"/>
  <c r="U27" i="134"/>
  <c r="F36" i="134"/>
  <c r="P36" i="134"/>
  <c r="Z36" i="134"/>
  <c r="C45" i="134"/>
  <c r="M9" i="134"/>
  <c r="W9" i="134"/>
  <c r="H18" i="134"/>
  <c r="L27" i="134"/>
  <c r="V27" i="134"/>
  <c r="G36" i="134"/>
  <c r="Q36" i="134"/>
  <c r="D45" i="134"/>
  <c r="N9" i="134"/>
  <c r="X9" i="134"/>
  <c r="M27" i="134"/>
  <c r="W27" i="134"/>
  <c r="E45" i="134"/>
  <c r="V18" i="134"/>
  <c r="D27" i="134"/>
  <c r="N27" i="134"/>
  <c r="X27" i="134"/>
  <c r="U36" i="134"/>
  <c r="F45" i="134"/>
  <c r="M18" i="134"/>
  <c r="W18" i="134"/>
  <c r="V36" i="134"/>
  <c r="G45" i="134"/>
  <c r="D18" i="134"/>
  <c r="F27" i="134"/>
  <c r="E27" i="134"/>
  <c r="E18" i="134"/>
  <c r="O18" i="134"/>
  <c r="AD24" i="133"/>
  <c r="AE12" i="133"/>
  <c r="L15" i="133"/>
  <c r="K10" i="133"/>
  <c r="Q15" i="133"/>
  <c r="P15" i="133"/>
  <c r="O15" i="133"/>
  <c r="K15" i="133"/>
  <c r="N15" i="133"/>
  <c r="M15" i="133"/>
  <c r="M10" i="133"/>
  <c r="T8" i="133"/>
  <c r="L10" i="133"/>
  <c r="W36" i="133"/>
  <c r="H45" i="133"/>
  <c r="K9" i="133"/>
  <c r="U9" i="133"/>
  <c r="F18" i="133"/>
  <c r="P18" i="133"/>
  <c r="Z18" i="133"/>
  <c r="H27" i="133"/>
  <c r="T27" i="133"/>
  <c r="E36" i="133"/>
  <c r="O36" i="133"/>
  <c r="Y36" i="133"/>
  <c r="B45" i="133"/>
  <c r="L9" i="133"/>
  <c r="V9" i="133"/>
  <c r="G18" i="133"/>
  <c r="Q18" i="133"/>
  <c r="K27" i="133"/>
  <c r="U27" i="133"/>
  <c r="F36" i="133"/>
  <c r="P36" i="133"/>
  <c r="Z36" i="133"/>
  <c r="C45" i="133"/>
  <c r="N18" i="133"/>
  <c r="M9" i="133"/>
  <c r="W9" i="133"/>
  <c r="H18" i="133"/>
  <c r="T18" i="133"/>
  <c r="B27" i="133"/>
  <c r="L27" i="133"/>
  <c r="V27" i="133"/>
  <c r="G36" i="133"/>
  <c r="Q36" i="133"/>
  <c r="D45" i="133"/>
  <c r="N9" i="133"/>
  <c r="M27" i="133"/>
  <c r="W27" i="133"/>
  <c r="H36" i="133"/>
  <c r="E45" i="133"/>
  <c r="Y9" i="133"/>
  <c r="N27" i="133"/>
  <c r="P9" i="133"/>
  <c r="Z9" i="133"/>
  <c r="C18" i="133"/>
  <c r="M18" i="133"/>
  <c r="W18" i="133"/>
  <c r="E27" i="133"/>
  <c r="Y27" i="133"/>
  <c r="V36" i="133"/>
  <c r="G45" i="133"/>
  <c r="P27" i="133"/>
  <c r="E18" i="133"/>
  <c r="Y18" i="133"/>
  <c r="AD24" i="132"/>
  <c r="AE12" i="132"/>
  <c r="L10" i="132"/>
  <c r="K10" i="132"/>
  <c r="Q15" i="132"/>
  <c r="P15" i="132"/>
  <c r="O15" i="132"/>
  <c r="N15" i="132"/>
  <c r="M15" i="132"/>
  <c r="M10" i="132"/>
  <c r="T8" i="132"/>
  <c r="L15" i="132"/>
  <c r="K15" i="132"/>
  <c r="X18" i="132"/>
  <c r="C36" i="132"/>
  <c r="T9" i="132"/>
  <c r="O18" i="132"/>
  <c r="Y18" i="132"/>
  <c r="G27" i="132"/>
  <c r="Q27" i="132"/>
  <c r="D36" i="132"/>
  <c r="X36" i="132"/>
  <c r="K9" i="132"/>
  <c r="U9" i="132"/>
  <c r="F18" i="132"/>
  <c r="P18" i="132"/>
  <c r="Z18" i="132"/>
  <c r="H27" i="132"/>
  <c r="T27" i="132"/>
  <c r="E36" i="132"/>
  <c r="O36" i="132"/>
  <c r="Y36" i="132"/>
  <c r="B45" i="132"/>
  <c r="K27" i="132"/>
  <c r="U27" i="132"/>
  <c r="C45" i="132"/>
  <c r="G18" i="132"/>
  <c r="P36" i="132"/>
  <c r="T18" i="132"/>
  <c r="B27" i="132"/>
  <c r="L9" i="132"/>
  <c r="F36" i="132"/>
  <c r="L27" i="132"/>
  <c r="G36" i="132"/>
  <c r="X9" i="132"/>
  <c r="K18" i="132"/>
  <c r="U18" i="132"/>
  <c r="C27" i="132"/>
  <c r="M27" i="132"/>
  <c r="T36" i="132"/>
  <c r="O9" i="132"/>
  <c r="Y9" i="132"/>
  <c r="B18" i="132"/>
  <c r="L18" i="132"/>
  <c r="V18" i="132"/>
  <c r="X27" i="132"/>
  <c r="K36" i="132"/>
  <c r="U36" i="132"/>
  <c r="F45" i="132"/>
  <c r="O27" i="132"/>
  <c r="Y27" i="132"/>
  <c r="L36" i="132"/>
  <c r="G45" i="132"/>
  <c r="AD24" i="131"/>
  <c r="AE12" i="131"/>
  <c r="P15" i="131"/>
  <c r="Q15" i="131"/>
  <c r="O15" i="131"/>
  <c r="N15" i="131"/>
  <c r="L10" i="131"/>
  <c r="M15" i="131"/>
  <c r="M10" i="131"/>
  <c r="T8" i="131"/>
  <c r="L15" i="131"/>
  <c r="K15" i="131"/>
  <c r="K10" i="131"/>
  <c r="Z27" i="131"/>
  <c r="H45" i="131"/>
  <c r="Y18" i="131"/>
  <c r="G27" i="131"/>
  <c r="K9" i="131"/>
  <c r="U9" i="131"/>
  <c r="F18" i="131"/>
  <c r="P18" i="131"/>
  <c r="Z18" i="131"/>
  <c r="H27" i="131"/>
  <c r="T27" i="131"/>
  <c r="E36" i="131"/>
  <c r="O36" i="131"/>
  <c r="Y36" i="131"/>
  <c r="B45" i="131"/>
  <c r="P27" i="131"/>
  <c r="C36" i="131"/>
  <c r="Q27" i="131"/>
  <c r="D36" i="131"/>
  <c r="L9" i="131"/>
  <c r="V9" i="131"/>
  <c r="G18" i="131"/>
  <c r="Q18" i="131"/>
  <c r="K27" i="131"/>
  <c r="U27" i="131"/>
  <c r="F36" i="131"/>
  <c r="P36" i="131"/>
  <c r="Z36" i="131"/>
  <c r="C45" i="131"/>
  <c r="G36" i="131"/>
  <c r="Q36" i="131"/>
  <c r="D45" i="131"/>
  <c r="H18" i="131"/>
  <c r="L27" i="131"/>
  <c r="H36" i="131"/>
  <c r="O9" i="131"/>
  <c r="Y9" i="131"/>
  <c r="B18" i="131"/>
  <c r="L18" i="131"/>
  <c r="V18" i="131"/>
  <c r="D27" i="131"/>
  <c r="N27" i="131"/>
  <c r="X27" i="131"/>
  <c r="K36" i="131"/>
  <c r="U36" i="131"/>
  <c r="F45" i="131"/>
  <c r="U18" i="131"/>
  <c r="C27" i="131"/>
  <c r="M27" i="131"/>
  <c r="P9" i="131"/>
  <c r="C18" i="131"/>
  <c r="M18" i="131"/>
  <c r="W18" i="131"/>
  <c r="Y27" i="131"/>
  <c r="AE12" i="130"/>
  <c r="L15" i="130"/>
  <c r="L10" i="130"/>
  <c r="K15" i="130"/>
  <c r="K10" i="130"/>
  <c r="Q15" i="130"/>
  <c r="N15" i="130"/>
  <c r="P15" i="130"/>
  <c r="O15" i="130"/>
  <c r="M15" i="130"/>
  <c r="M10" i="130"/>
  <c r="T8" i="130"/>
  <c r="K27" i="130"/>
  <c r="K18" i="130"/>
  <c r="U18" i="130"/>
  <c r="T36" i="130"/>
  <c r="B18" i="130"/>
  <c r="L18" i="130"/>
  <c r="N27" i="130"/>
  <c r="M36" i="130"/>
  <c r="K9" i="130"/>
  <c r="U9" i="130"/>
  <c r="F18" i="130"/>
  <c r="P18" i="130"/>
  <c r="Z18" i="130"/>
  <c r="H27" i="130"/>
  <c r="T27" i="130"/>
  <c r="E36" i="130"/>
  <c r="O36" i="130"/>
  <c r="Y36" i="130"/>
  <c r="B45" i="130"/>
  <c r="T18" i="130"/>
  <c r="B27" i="130"/>
  <c r="L27" i="130"/>
  <c r="V27" i="130"/>
  <c r="D45" i="130"/>
  <c r="C27" i="130"/>
  <c r="M27" i="130"/>
  <c r="D27" i="130"/>
  <c r="P9" i="130"/>
  <c r="C18" i="130"/>
  <c r="M18" i="130"/>
  <c r="W18" i="130"/>
  <c r="E27" i="130"/>
  <c r="O27" i="130"/>
  <c r="Y27" i="130"/>
  <c r="B36" i="130"/>
  <c r="L36" i="130"/>
  <c r="V36" i="130"/>
  <c r="G45" i="130"/>
  <c r="Y1" i="130"/>
  <c r="V18" i="130"/>
  <c r="K36" i="130"/>
  <c r="U36" i="130"/>
  <c r="D18" i="130"/>
  <c r="N18" i="130"/>
  <c r="X18" i="130"/>
  <c r="F27" i="130"/>
  <c r="P27" i="130"/>
  <c r="W36" i="130"/>
  <c r="E18" i="130"/>
  <c r="O18" i="130"/>
  <c r="Y18" i="130"/>
  <c r="AE12" i="129"/>
  <c r="P15" i="129"/>
  <c r="O15" i="129"/>
  <c r="Q15" i="129"/>
  <c r="N15" i="129"/>
  <c r="K15" i="129"/>
  <c r="M15" i="129"/>
  <c r="M10" i="129"/>
  <c r="T8" i="129"/>
  <c r="L15" i="129"/>
  <c r="L10" i="129"/>
  <c r="K10" i="129"/>
  <c r="O27" i="129"/>
  <c r="X18" i="129"/>
  <c r="E18" i="129"/>
  <c r="O18" i="129"/>
  <c r="G27" i="129"/>
  <c r="Q27" i="129"/>
  <c r="N36" i="129"/>
  <c r="X36" i="129"/>
  <c r="K9" i="129"/>
  <c r="U9" i="129"/>
  <c r="F18" i="129"/>
  <c r="P18" i="129"/>
  <c r="Z18" i="129"/>
  <c r="H27" i="129"/>
  <c r="T27" i="129"/>
  <c r="E36" i="129"/>
  <c r="O36" i="129"/>
  <c r="Y36" i="129"/>
  <c r="B45" i="129"/>
  <c r="N9" i="129"/>
  <c r="Y1" i="129"/>
  <c r="M18" i="129"/>
  <c r="V36" i="129"/>
  <c r="D18" i="129"/>
  <c r="N18" i="129"/>
  <c r="F27" i="129"/>
  <c r="P27" i="129"/>
  <c r="C36" i="129"/>
  <c r="M36" i="129"/>
  <c r="W36" i="129"/>
  <c r="H45" i="129"/>
  <c r="L9" i="129"/>
  <c r="V9" i="129"/>
  <c r="G18" i="129"/>
  <c r="Q18" i="129"/>
  <c r="U27" i="129"/>
  <c r="F36" i="129"/>
  <c r="P36" i="129"/>
  <c r="C45" i="129"/>
  <c r="L27" i="129"/>
  <c r="V27" i="129"/>
  <c r="D45" i="129"/>
  <c r="C27" i="129"/>
  <c r="M27" i="129"/>
  <c r="W27" i="129"/>
  <c r="E45" i="129"/>
  <c r="O9" i="129"/>
  <c r="L18" i="129"/>
  <c r="V18" i="129"/>
  <c r="D27" i="129"/>
  <c r="N27" i="129"/>
  <c r="X27" i="129"/>
  <c r="U36" i="129"/>
  <c r="F45" i="129"/>
  <c r="U18" i="129"/>
  <c r="C18" i="129"/>
  <c r="W18" i="129"/>
  <c r="AD24" i="128"/>
  <c r="AE12" i="128"/>
  <c r="L15" i="128"/>
  <c r="L10" i="128"/>
  <c r="O15" i="128"/>
  <c r="Q15" i="128"/>
  <c r="P15" i="128"/>
  <c r="N15" i="128"/>
  <c r="K15" i="128"/>
  <c r="K10" i="128"/>
  <c r="M15" i="128"/>
  <c r="M10" i="128"/>
  <c r="T8" i="128"/>
  <c r="K9" i="128"/>
  <c r="U9" i="128"/>
  <c r="F18" i="128"/>
  <c r="P18" i="128"/>
  <c r="Z18" i="128"/>
  <c r="H27" i="128"/>
  <c r="T27" i="128"/>
  <c r="E36" i="128"/>
  <c r="O36" i="128"/>
  <c r="Y36" i="128"/>
  <c r="B45" i="128"/>
  <c r="C36" i="128"/>
  <c r="W36" i="128"/>
  <c r="L9" i="128"/>
  <c r="V9" i="128"/>
  <c r="G18" i="128"/>
  <c r="Q18" i="128"/>
  <c r="K27" i="128"/>
  <c r="U27" i="128"/>
  <c r="F36" i="128"/>
  <c r="P36" i="128"/>
  <c r="Z36" i="128"/>
  <c r="C45" i="128"/>
  <c r="W9" i="128"/>
  <c r="L27" i="128"/>
  <c r="G36" i="128"/>
  <c r="N9" i="128"/>
  <c r="X9" i="128"/>
  <c r="K18" i="128"/>
  <c r="U18" i="128"/>
  <c r="C27" i="128"/>
  <c r="M27" i="128"/>
  <c r="W27" i="128"/>
  <c r="H36" i="128"/>
  <c r="T36" i="128"/>
  <c r="E45" i="128"/>
  <c r="L18" i="128"/>
  <c r="N27" i="128"/>
  <c r="U36" i="128"/>
  <c r="P9" i="128"/>
  <c r="Z9" i="128"/>
  <c r="C18" i="128"/>
  <c r="M18" i="128"/>
  <c r="W18" i="128"/>
  <c r="E27" i="128"/>
  <c r="O27" i="128"/>
  <c r="Y27" i="128"/>
  <c r="B36" i="128"/>
  <c r="V36" i="128"/>
  <c r="G45" i="128"/>
  <c r="N18" i="128"/>
  <c r="P27" i="128"/>
  <c r="E18" i="128"/>
  <c r="O18" i="128"/>
  <c r="Y18" i="128"/>
  <c r="AE12" i="127"/>
  <c r="AD24" i="127"/>
  <c r="Q15" i="127"/>
  <c r="P15" i="127"/>
  <c r="O15" i="127"/>
  <c r="N15" i="127"/>
  <c r="M15" i="127"/>
  <c r="M10" i="127"/>
  <c r="T8" i="127"/>
  <c r="L15" i="127"/>
  <c r="L10" i="127"/>
  <c r="K15" i="127"/>
  <c r="K10" i="127"/>
  <c r="N18" i="127"/>
  <c r="X18" i="127"/>
  <c r="F27" i="127"/>
  <c r="P27" i="127"/>
  <c r="W36" i="127"/>
  <c r="T9" i="127"/>
  <c r="E18" i="127"/>
  <c r="O18" i="127"/>
  <c r="Y18" i="127"/>
  <c r="G27" i="127"/>
  <c r="Q27" i="127"/>
  <c r="D36" i="127"/>
  <c r="N36" i="127"/>
  <c r="X36" i="127"/>
  <c r="K9" i="127"/>
  <c r="U9" i="127"/>
  <c r="F18" i="127"/>
  <c r="P18" i="127"/>
  <c r="Z18" i="127"/>
  <c r="H27" i="127"/>
  <c r="T27" i="127"/>
  <c r="E36" i="127"/>
  <c r="O36" i="127"/>
  <c r="Y36" i="127"/>
  <c r="B45" i="127"/>
  <c r="W18" i="127"/>
  <c r="E27" i="127"/>
  <c r="G45" i="127"/>
  <c r="G18" i="127"/>
  <c r="C45" i="127"/>
  <c r="N27" i="127"/>
  <c r="O27" i="127"/>
  <c r="K27" i="127"/>
  <c r="F36" i="127"/>
  <c r="P36" i="127"/>
  <c r="W9" i="127"/>
  <c r="H18" i="127"/>
  <c r="T18" i="127"/>
  <c r="B27" i="127"/>
  <c r="L27" i="127"/>
  <c r="Q36" i="127"/>
  <c r="N9" i="127"/>
  <c r="X9" i="127"/>
  <c r="K18" i="127"/>
  <c r="U18" i="127"/>
  <c r="W27" i="127"/>
  <c r="AE12" i="126"/>
  <c r="Q15" i="126"/>
  <c r="N15" i="126"/>
  <c r="P15" i="126"/>
  <c r="O15" i="126"/>
  <c r="M15" i="126"/>
  <c r="M10" i="126"/>
  <c r="T8" i="126"/>
  <c r="L15" i="126"/>
  <c r="L10" i="126"/>
  <c r="K15" i="126"/>
  <c r="K10" i="126"/>
  <c r="B36" i="126"/>
  <c r="L36" i="126"/>
  <c r="T9" i="126"/>
  <c r="E18" i="126"/>
  <c r="O18" i="126"/>
  <c r="Y18" i="126"/>
  <c r="G27" i="126"/>
  <c r="Q27" i="126"/>
  <c r="D36" i="126"/>
  <c r="N36" i="126"/>
  <c r="X36" i="126"/>
  <c r="K9" i="126"/>
  <c r="U9" i="126"/>
  <c r="F18" i="126"/>
  <c r="P18" i="126"/>
  <c r="Z18" i="126"/>
  <c r="T27" i="126"/>
  <c r="E36" i="126"/>
  <c r="O36" i="126"/>
  <c r="Y36" i="126"/>
  <c r="B45" i="126"/>
  <c r="U27" i="126"/>
  <c r="C45" i="126"/>
  <c r="T18" i="126"/>
  <c r="B27" i="126"/>
  <c r="L27" i="126"/>
  <c r="K18" i="126"/>
  <c r="U18" i="126"/>
  <c r="M27" i="126"/>
  <c r="L9" i="126"/>
  <c r="K27" i="126"/>
  <c r="F36" i="126"/>
  <c r="X9" i="126"/>
  <c r="C27" i="126"/>
  <c r="T36" i="126"/>
  <c r="Y1" i="126"/>
  <c r="O9" i="126"/>
  <c r="Y9" i="126"/>
  <c r="B18" i="126"/>
  <c r="L18" i="126"/>
  <c r="V18" i="126"/>
  <c r="D27" i="126"/>
  <c r="X27" i="126"/>
  <c r="U36" i="126"/>
  <c r="F45" i="126"/>
  <c r="C18" i="126"/>
  <c r="O27" i="126"/>
  <c r="D18" i="126"/>
  <c r="X18" i="126"/>
  <c r="AE12" i="125"/>
  <c r="K15" i="125"/>
  <c r="Q15" i="125"/>
  <c r="P15" i="125"/>
  <c r="O15" i="125"/>
  <c r="N15" i="125"/>
  <c r="M15" i="125"/>
  <c r="M10" i="125"/>
  <c r="T8" i="125"/>
  <c r="L15" i="125"/>
  <c r="L10" i="125"/>
  <c r="K10" i="125"/>
  <c r="O27" i="125"/>
  <c r="L36" i="125"/>
  <c r="D18" i="125"/>
  <c r="X18" i="125"/>
  <c r="F27" i="125"/>
  <c r="P27" i="125"/>
  <c r="C36" i="125"/>
  <c r="M36" i="125"/>
  <c r="T9" i="125"/>
  <c r="E18" i="125"/>
  <c r="O18" i="125"/>
  <c r="Y18" i="125"/>
  <c r="G27" i="125"/>
  <c r="Q27" i="125"/>
  <c r="D36" i="125"/>
  <c r="N36" i="125"/>
  <c r="X36" i="125"/>
  <c r="K9" i="125"/>
  <c r="U9" i="125"/>
  <c r="F18" i="125"/>
  <c r="P18" i="125"/>
  <c r="Z18" i="125"/>
  <c r="T27" i="125"/>
  <c r="E36" i="125"/>
  <c r="O36" i="125"/>
  <c r="Y36" i="125"/>
  <c r="B45" i="125"/>
  <c r="K27" i="125"/>
  <c r="U27" i="125"/>
  <c r="F36" i="125"/>
  <c r="C45" i="125"/>
  <c r="L9" i="125"/>
  <c r="T18" i="125"/>
  <c r="B27" i="125"/>
  <c r="L27" i="125"/>
  <c r="X9" i="125"/>
  <c r="K18" i="125"/>
  <c r="U18" i="125"/>
  <c r="C27" i="125"/>
  <c r="M27" i="125"/>
  <c r="T36" i="125"/>
  <c r="O9" i="125"/>
  <c r="B18" i="125"/>
  <c r="L18" i="125"/>
  <c r="V18" i="125"/>
  <c r="X27" i="125"/>
  <c r="K36" i="125"/>
  <c r="U36" i="125"/>
  <c r="AE12" i="124"/>
  <c r="AD24" i="124"/>
  <c r="Q15" i="124"/>
  <c r="K15" i="124"/>
  <c r="P15" i="124"/>
  <c r="O15" i="124"/>
  <c r="N15" i="124"/>
  <c r="M10" i="124"/>
  <c r="L10" i="124"/>
  <c r="L15" i="124"/>
  <c r="K10" i="124"/>
  <c r="M15" i="124"/>
  <c r="T8" i="124"/>
  <c r="O18" i="124"/>
  <c r="Z27" i="124"/>
  <c r="N36" i="124"/>
  <c r="F18" i="124"/>
  <c r="Z18" i="124"/>
  <c r="H27" i="124"/>
  <c r="E18" i="124"/>
  <c r="P18" i="124"/>
  <c r="E36" i="124"/>
  <c r="O36" i="124"/>
  <c r="Y36" i="124"/>
  <c r="L9" i="124"/>
  <c r="G18" i="124"/>
  <c r="Q18" i="124"/>
  <c r="K27" i="124"/>
  <c r="U27" i="124"/>
  <c r="F36" i="124"/>
  <c r="P36" i="124"/>
  <c r="Z36" i="124"/>
  <c r="C45" i="124"/>
  <c r="W9" i="124"/>
  <c r="H18" i="124"/>
  <c r="T18" i="124"/>
  <c r="B27" i="124"/>
  <c r="L27" i="124"/>
  <c r="G36" i="124"/>
  <c r="Q36" i="124"/>
  <c r="N9" i="124"/>
  <c r="X9" i="124"/>
  <c r="K18" i="124"/>
  <c r="U18" i="124"/>
  <c r="C27" i="124"/>
  <c r="W27" i="124"/>
  <c r="H36" i="124"/>
  <c r="T36" i="124"/>
  <c r="E45" i="124"/>
  <c r="N27" i="124"/>
  <c r="X27" i="124"/>
  <c r="F45" i="124"/>
  <c r="Z9" i="124"/>
  <c r="W18" i="124"/>
  <c r="E27" i="124"/>
  <c r="Y27" i="124"/>
  <c r="G45" i="124"/>
  <c r="O9" i="124"/>
  <c r="N18" i="124"/>
  <c r="X18" i="124"/>
  <c r="F27" i="124"/>
  <c r="P27" i="124"/>
  <c r="H45" i="124"/>
  <c r="O27" i="124"/>
  <c r="Q9" i="124"/>
  <c r="Y18" i="124"/>
  <c r="Z36" i="123"/>
  <c r="Z27" i="123"/>
  <c r="AD19" i="123"/>
  <c r="Y1" i="123" s="1"/>
  <c r="H9" i="123"/>
  <c r="H27" i="123" s="1"/>
  <c r="G9" i="123"/>
  <c r="Y9" i="123" s="1"/>
  <c r="F9" i="123"/>
  <c r="F45" i="123" s="1"/>
  <c r="E9" i="123"/>
  <c r="N27" i="123" s="1"/>
  <c r="D9" i="123"/>
  <c r="D27" i="123" s="1"/>
  <c r="C9" i="123"/>
  <c r="U36" i="123" s="1"/>
  <c r="B9" i="123"/>
  <c r="B36" i="123" s="1"/>
  <c r="B8" i="123"/>
  <c r="K8" i="123" s="1"/>
  <c r="AD19" i="122"/>
  <c r="Y1" i="122" s="1"/>
  <c r="H9" i="122"/>
  <c r="Q27" i="122" s="1"/>
  <c r="G9" i="122"/>
  <c r="G27" i="122" s="1"/>
  <c r="F9" i="122"/>
  <c r="X36" i="122" s="1"/>
  <c r="E9" i="122"/>
  <c r="N36" i="122" s="1"/>
  <c r="D9" i="122"/>
  <c r="D36" i="122" s="1"/>
  <c r="C9" i="122"/>
  <c r="C36" i="122" s="1"/>
  <c r="B9" i="122"/>
  <c r="T9" i="122" s="1"/>
  <c r="B8" i="122"/>
  <c r="K8" i="122" s="1"/>
  <c r="AD19" i="121"/>
  <c r="Y1" i="121" s="1"/>
  <c r="V9" i="121"/>
  <c r="H9" i="121"/>
  <c r="H27" i="121" s="1"/>
  <c r="G9" i="121"/>
  <c r="P27" i="121" s="1"/>
  <c r="F9" i="121"/>
  <c r="F27" i="121" s="1"/>
  <c r="E9" i="121"/>
  <c r="N27" i="121" s="1"/>
  <c r="D9" i="121"/>
  <c r="D27" i="121" s="1"/>
  <c r="C9" i="121"/>
  <c r="C18" i="121" s="1"/>
  <c r="B9" i="121"/>
  <c r="K36" i="121" s="1"/>
  <c r="B8" i="121"/>
  <c r="K8" i="121" s="1"/>
  <c r="AD19" i="120"/>
  <c r="AD24" i="120" s="1"/>
  <c r="H9" i="120"/>
  <c r="H45" i="120" s="1"/>
  <c r="G9" i="120"/>
  <c r="P27" i="120" s="1"/>
  <c r="F9" i="120"/>
  <c r="F27" i="120" s="1"/>
  <c r="E9" i="120"/>
  <c r="W36" i="120" s="1"/>
  <c r="D9" i="120"/>
  <c r="M36" i="120" s="1"/>
  <c r="C9" i="120"/>
  <c r="C36" i="120" s="1"/>
  <c r="B9" i="120"/>
  <c r="B36" i="120" s="1"/>
  <c r="B8" i="120"/>
  <c r="K8" i="120" s="1"/>
  <c r="AG10" i="115"/>
  <c r="AI10" i="115" s="1"/>
  <c r="AJ10" i="115" s="1"/>
  <c r="AF7" i="121"/>
  <c r="AF7" i="123"/>
  <c r="AD23" i="94"/>
  <c r="AF7" i="120"/>
  <c r="AE14" i="120"/>
  <c r="AF11" i="115"/>
  <c r="AE14" i="122"/>
  <c r="AF7" i="122"/>
  <c r="AE14" i="123"/>
  <c r="AE14" i="121"/>
  <c r="F24" i="167" l="1"/>
  <c r="C19" i="167"/>
  <c r="K17" i="167"/>
  <c r="T17" i="167" s="1"/>
  <c r="E24" i="167"/>
  <c r="B19" i="167"/>
  <c r="D24" i="167"/>
  <c r="H24" i="167"/>
  <c r="G24" i="167"/>
  <c r="C19" i="166"/>
  <c r="K17" i="166"/>
  <c r="T17" i="166" s="1"/>
  <c r="H24" i="166"/>
  <c r="B19" i="166"/>
  <c r="G24" i="166"/>
  <c r="F24" i="166"/>
  <c r="E24" i="166"/>
  <c r="D24" i="166"/>
  <c r="C19" i="165"/>
  <c r="K17" i="165"/>
  <c r="T17" i="165" s="1"/>
  <c r="H24" i="165"/>
  <c r="B19" i="165"/>
  <c r="G24" i="165"/>
  <c r="F24" i="165"/>
  <c r="E24" i="165"/>
  <c r="D24" i="165"/>
  <c r="E24" i="163"/>
  <c r="D24" i="163"/>
  <c r="C19" i="163"/>
  <c r="K17" i="163"/>
  <c r="T17" i="163" s="1"/>
  <c r="H24" i="163"/>
  <c r="B19" i="163"/>
  <c r="G24" i="163"/>
  <c r="F24" i="163"/>
  <c r="H24" i="164"/>
  <c r="B19" i="164"/>
  <c r="G24" i="164"/>
  <c r="F24" i="164"/>
  <c r="E24" i="164"/>
  <c r="D24" i="164"/>
  <c r="C19" i="164"/>
  <c r="K17" i="164"/>
  <c r="T17" i="164" s="1"/>
  <c r="H24" i="159"/>
  <c r="B19" i="159"/>
  <c r="D24" i="159"/>
  <c r="C19" i="159"/>
  <c r="F24" i="159"/>
  <c r="E24" i="159"/>
  <c r="G24" i="159"/>
  <c r="K17" i="159"/>
  <c r="T17" i="159" s="1"/>
  <c r="Z24" i="162"/>
  <c r="Y24" i="162"/>
  <c r="X24" i="162"/>
  <c r="B26" i="162"/>
  <c r="H24" i="158"/>
  <c r="B19" i="158"/>
  <c r="G24" i="158"/>
  <c r="F24" i="158"/>
  <c r="E24" i="158"/>
  <c r="D24" i="158"/>
  <c r="C19" i="158"/>
  <c r="K17" i="158"/>
  <c r="T17" i="158" s="1"/>
  <c r="E24" i="160"/>
  <c r="G24" i="160"/>
  <c r="F24" i="160"/>
  <c r="C19" i="160"/>
  <c r="B19" i="160"/>
  <c r="K17" i="160"/>
  <c r="T17" i="160" s="1"/>
  <c r="H24" i="160"/>
  <c r="D24" i="160"/>
  <c r="H24" i="161"/>
  <c r="B19" i="161"/>
  <c r="F24" i="161"/>
  <c r="C19" i="161"/>
  <c r="K17" i="161"/>
  <c r="T17" i="161" s="1"/>
  <c r="G24" i="161"/>
  <c r="E24" i="161"/>
  <c r="D24" i="161"/>
  <c r="C19" i="156"/>
  <c r="K17" i="156"/>
  <c r="T17" i="156" s="1"/>
  <c r="H24" i="156"/>
  <c r="B19" i="156"/>
  <c r="E24" i="156"/>
  <c r="D24" i="156"/>
  <c r="G24" i="156"/>
  <c r="F24" i="156"/>
  <c r="E24" i="157"/>
  <c r="D24" i="157"/>
  <c r="H24" i="157"/>
  <c r="B19" i="157"/>
  <c r="G24" i="157"/>
  <c r="K17" i="157"/>
  <c r="T17" i="157" s="1"/>
  <c r="F24" i="157"/>
  <c r="C19" i="157"/>
  <c r="H24" i="152"/>
  <c r="G24" i="152"/>
  <c r="F24" i="152"/>
  <c r="E24" i="152"/>
  <c r="C19" i="152"/>
  <c r="B19" i="152"/>
  <c r="K17" i="152"/>
  <c r="T17" i="152" s="1"/>
  <c r="D24" i="152"/>
  <c r="H24" i="151"/>
  <c r="B19" i="151"/>
  <c r="G24" i="151"/>
  <c r="F24" i="151"/>
  <c r="E24" i="151"/>
  <c r="D24" i="151"/>
  <c r="C19" i="151"/>
  <c r="K17" i="151"/>
  <c r="T17" i="151" s="1"/>
  <c r="B26" i="150"/>
  <c r="Z24" i="150"/>
  <c r="Y24" i="150"/>
  <c r="X24" i="150"/>
  <c r="C19" i="155"/>
  <c r="K17" i="155"/>
  <c r="T17" i="155" s="1"/>
  <c r="H24" i="155"/>
  <c r="B19" i="155"/>
  <c r="G24" i="155"/>
  <c r="F24" i="155"/>
  <c r="E24" i="155"/>
  <c r="D24" i="155"/>
  <c r="D24" i="153"/>
  <c r="C19" i="153"/>
  <c r="K17" i="153"/>
  <c r="T17" i="153" s="1"/>
  <c r="H24" i="153"/>
  <c r="B19" i="153"/>
  <c r="G24" i="153"/>
  <c r="F24" i="153"/>
  <c r="E24" i="153"/>
  <c r="G24" i="154"/>
  <c r="F24" i="154"/>
  <c r="E24" i="154"/>
  <c r="D24" i="154"/>
  <c r="C19" i="154"/>
  <c r="K17" i="154"/>
  <c r="T17" i="154" s="1"/>
  <c r="B19" i="154"/>
  <c r="H24" i="154"/>
  <c r="H24" i="148"/>
  <c r="B19" i="148"/>
  <c r="D24" i="148"/>
  <c r="K17" i="148"/>
  <c r="T17" i="148" s="1"/>
  <c r="G24" i="148"/>
  <c r="C19" i="148"/>
  <c r="F24" i="148"/>
  <c r="E24" i="148"/>
  <c r="D24" i="149"/>
  <c r="C19" i="149"/>
  <c r="K17" i="149"/>
  <c r="T17" i="149" s="1"/>
  <c r="H24" i="149"/>
  <c r="B19" i="149"/>
  <c r="G24" i="149"/>
  <c r="F24" i="149"/>
  <c r="E24" i="149"/>
  <c r="E24" i="147"/>
  <c r="D24" i="147"/>
  <c r="C19" i="147"/>
  <c r="K17" i="147"/>
  <c r="T17" i="147" s="1"/>
  <c r="G24" i="147"/>
  <c r="H24" i="147"/>
  <c r="B19" i="147"/>
  <c r="F24" i="147"/>
  <c r="C19" i="146"/>
  <c r="K17" i="146"/>
  <c r="T17" i="146" s="1"/>
  <c r="H24" i="146"/>
  <c r="B19" i="146"/>
  <c r="G24" i="146"/>
  <c r="F24" i="146"/>
  <c r="E24" i="146"/>
  <c r="D24" i="146"/>
  <c r="E24" i="145"/>
  <c r="C19" i="145"/>
  <c r="K17" i="145"/>
  <c r="T17" i="145" s="1"/>
  <c r="H24" i="145"/>
  <c r="B19" i="145"/>
  <c r="G24" i="145"/>
  <c r="F24" i="145"/>
  <c r="D24" i="145"/>
  <c r="C19" i="144"/>
  <c r="K17" i="144"/>
  <c r="T17" i="144" s="1"/>
  <c r="H24" i="144"/>
  <c r="B19" i="144"/>
  <c r="G24" i="144"/>
  <c r="D24" i="144"/>
  <c r="F24" i="144"/>
  <c r="E24" i="144"/>
  <c r="W18" i="121"/>
  <c r="C19" i="143"/>
  <c r="K17" i="143"/>
  <c r="T17" i="143" s="1"/>
  <c r="H24" i="143"/>
  <c r="B19" i="143"/>
  <c r="G24" i="143"/>
  <c r="F24" i="143"/>
  <c r="E24" i="143"/>
  <c r="D24" i="143"/>
  <c r="H24" i="142"/>
  <c r="B19" i="142"/>
  <c r="G24" i="142"/>
  <c r="F24" i="142"/>
  <c r="E24" i="142"/>
  <c r="C19" i="142"/>
  <c r="K17" i="142"/>
  <c r="T17" i="142" s="1"/>
  <c r="D24" i="142"/>
  <c r="E45" i="121"/>
  <c r="M9" i="123"/>
  <c r="Y1" i="120"/>
  <c r="L9" i="120"/>
  <c r="V9" i="123"/>
  <c r="U27" i="123"/>
  <c r="F24" i="141"/>
  <c r="E24" i="141"/>
  <c r="D24" i="141"/>
  <c r="C19" i="141"/>
  <c r="K17" i="141"/>
  <c r="T17" i="141" s="1"/>
  <c r="H24" i="141"/>
  <c r="B19" i="141"/>
  <c r="G24" i="141"/>
  <c r="G18" i="120"/>
  <c r="G45" i="123"/>
  <c r="V27" i="121"/>
  <c r="G18" i="123"/>
  <c r="AD24" i="123"/>
  <c r="U9" i="122"/>
  <c r="V27" i="120"/>
  <c r="G36" i="121"/>
  <c r="Q18" i="123"/>
  <c r="Q36" i="120"/>
  <c r="V36" i="121"/>
  <c r="M9" i="121"/>
  <c r="H18" i="121"/>
  <c r="P36" i="123"/>
  <c r="F24" i="140"/>
  <c r="E24" i="140"/>
  <c r="D24" i="140"/>
  <c r="C19" i="140"/>
  <c r="K17" i="140"/>
  <c r="T17" i="140" s="1"/>
  <c r="H24" i="140"/>
  <c r="B19" i="140"/>
  <c r="G24" i="140"/>
  <c r="M9" i="120"/>
  <c r="H18" i="120"/>
  <c r="F36" i="120"/>
  <c r="Z36" i="120"/>
  <c r="N9" i="121"/>
  <c r="W9" i="121"/>
  <c r="M18" i="121"/>
  <c r="W27" i="121"/>
  <c r="H36" i="121"/>
  <c r="W36" i="121"/>
  <c r="G45" i="121"/>
  <c r="F18" i="122"/>
  <c r="H27" i="122"/>
  <c r="Y36" i="122"/>
  <c r="N9" i="123"/>
  <c r="W9" i="123"/>
  <c r="H18" i="123"/>
  <c r="W18" i="123"/>
  <c r="V27" i="123"/>
  <c r="G36" i="123"/>
  <c r="Q36" i="123"/>
  <c r="C45" i="123"/>
  <c r="H45" i="123"/>
  <c r="V9" i="120"/>
  <c r="Q18" i="120"/>
  <c r="G36" i="120"/>
  <c r="D45" i="120"/>
  <c r="P9" i="121"/>
  <c r="Z9" i="121"/>
  <c r="N18" i="121"/>
  <c r="E27" i="121"/>
  <c r="Y27" i="121"/>
  <c r="P36" i="121"/>
  <c r="Z36" i="121"/>
  <c r="H45" i="121"/>
  <c r="P18" i="122"/>
  <c r="T27" i="122"/>
  <c r="B45" i="122"/>
  <c r="P9" i="123"/>
  <c r="Z9" i="123"/>
  <c r="M18" i="123"/>
  <c r="W27" i="123"/>
  <c r="H36" i="123"/>
  <c r="V36" i="123"/>
  <c r="D45" i="123"/>
  <c r="O36" i="122"/>
  <c r="W9" i="120"/>
  <c r="P36" i="120"/>
  <c r="L9" i="121"/>
  <c r="Q9" i="121"/>
  <c r="G18" i="121"/>
  <c r="Q18" i="121"/>
  <c r="U27" i="121"/>
  <c r="Z27" i="121"/>
  <c r="Q36" i="121"/>
  <c r="D45" i="121"/>
  <c r="K9" i="122"/>
  <c r="Z18" i="122"/>
  <c r="E36" i="122"/>
  <c r="L9" i="123"/>
  <c r="Q9" i="123"/>
  <c r="C18" i="123"/>
  <c r="N18" i="123"/>
  <c r="E27" i="123"/>
  <c r="Y27" i="123"/>
  <c r="L36" i="123"/>
  <c r="W36" i="123"/>
  <c r="E45" i="123"/>
  <c r="Y15" i="139"/>
  <c r="X15" i="139"/>
  <c r="B17" i="139"/>
  <c r="T10" i="139"/>
  <c r="W15" i="139"/>
  <c r="V10" i="139"/>
  <c r="U10" i="139"/>
  <c r="Z15" i="139"/>
  <c r="X15" i="138"/>
  <c r="W15" i="138"/>
  <c r="V10" i="138"/>
  <c r="U10" i="138"/>
  <c r="B17" i="138"/>
  <c r="T10" i="138"/>
  <c r="Z15" i="138"/>
  <c r="Y15" i="138"/>
  <c r="Y15" i="137"/>
  <c r="X15" i="137"/>
  <c r="W15" i="137"/>
  <c r="V10" i="137"/>
  <c r="U10" i="137"/>
  <c r="B17" i="137"/>
  <c r="T10" i="137"/>
  <c r="Z15" i="137"/>
  <c r="Y15" i="136"/>
  <c r="X15" i="136"/>
  <c r="W15" i="136"/>
  <c r="V10" i="136"/>
  <c r="U10" i="136"/>
  <c r="B17" i="136"/>
  <c r="T10" i="136"/>
  <c r="Z15" i="136"/>
  <c r="Y15" i="135"/>
  <c r="B17" i="135"/>
  <c r="X15" i="135"/>
  <c r="W15" i="135"/>
  <c r="V10" i="135"/>
  <c r="U10" i="135"/>
  <c r="Z15" i="135"/>
  <c r="T10" i="135"/>
  <c r="Y15" i="134"/>
  <c r="V10" i="134"/>
  <c r="U10" i="134"/>
  <c r="B17" i="134"/>
  <c r="T10" i="134"/>
  <c r="Z15" i="134"/>
  <c r="X15" i="134"/>
  <c r="W15" i="134"/>
  <c r="Y15" i="133"/>
  <c r="X15" i="133"/>
  <c r="W15" i="133"/>
  <c r="V10" i="133"/>
  <c r="U10" i="133"/>
  <c r="B17" i="133"/>
  <c r="T10" i="133"/>
  <c r="Z15" i="133"/>
  <c r="W15" i="132"/>
  <c r="V10" i="132"/>
  <c r="U10" i="132"/>
  <c r="B17" i="132"/>
  <c r="T10" i="132"/>
  <c r="Z15" i="132"/>
  <c r="Y15" i="132"/>
  <c r="X15" i="132"/>
  <c r="W15" i="131"/>
  <c r="U10" i="131"/>
  <c r="V10" i="131"/>
  <c r="B17" i="131"/>
  <c r="T10" i="131"/>
  <c r="Y15" i="131"/>
  <c r="Z15" i="131"/>
  <c r="X15" i="131"/>
  <c r="Y15" i="130"/>
  <c r="X15" i="130"/>
  <c r="W15" i="130"/>
  <c r="B17" i="130"/>
  <c r="T10" i="130"/>
  <c r="U10" i="130"/>
  <c r="Z15" i="130"/>
  <c r="V10" i="130"/>
  <c r="Y15" i="129"/>
  <c r="V10" i="129"/>
  <c r="B17" i="129"/>
  <c r="T10" i="129"/>
  <c r="U10" i="129"/>
  <c r="Z15" i="129"/>
  <c r="X15" i="129"/>
  <c r="W15" i="129"/>
  <c r="Y15" i="128"/>
  <c r="W15" i="128"/>
  <c r="U10" i="128"/>
  <c r="V10" i="128"/>
  <c r="B17" i="128"/>
  <c r="T10" i="128"/>
  <c r="X15" i="128"/>
  <c r="Z15" i="128"/>
  <c r="W15" i="127"/>
  <c r="V10" i="127"/>
  <c r="U10" i="127"/>
  <c r="B17" i="127"/>
  <c r="T10" i="127"/>
  <c r="Z15" i="127"/>
  <c r="Y15" i="127"/>
  <c r="X15" i="127"/>
  <c r="X15" i="126"/>
  <c r="B17" i="126"/>
  <c r="W15" i="126"/>
  <c r="U10" i="126"/>
  <c r="V10" i="126"/>
  <c r="Z15" i="126"/>
  <c r="Y15" i="126"/>
  <c r="T10" i="126"/>
  <c r="V10" i="125"/>
  <c r="U10" i="125"/>
  <c r="B17" i="125"/>
  <c r="T10" i="125"/>
  <c r="Z15" i="125"/>
  <c r="Y15" i="125"/>
  <c r="X15" i="125"/>
  <c r="W15" i="125"/>
  <c r="Y15" i="124"/>
  <c r="W15" i="124"/>
  <c r="V10" i="124"/>
  <c r="B17" i="124"/>
  <c r="T10" i="124"/>
  <c r="U10" i="124"/>
  <c r="Z15" i="124"/>
  <c r="X15" i="124"/>
  <c r="AE12" i="123"/>
  <c r="Q15" i="123"/>
  <c r="P15" i="123"/>
  <c r="O15" i="123"/>
  <c r="N15" i="123"/>
  <c r="M15" i="123"/>
  <c r="M10" i="123"/>
  <c r="T8" i="123"/>
  <c r="L15" i="123"/>
  <c r="L10" i="123"/>
  <c r="K15" i="123"/>
  <c r="K10" i="123"/>
  <c r="O27" i="123"/>
  <c r="D18" i="123"/>
  <c r="X18" i="123"/>
  <c r="F27" i="123"/>
  <c r="P27" i="123"/>
  <c r="C36" i="123"/>
  <c r="M36" i="123"/>
  <c r="T9" i="123"/>
  <c r="E18" i="123"/>
  <c r="O18" i="123"/>
  <c r="Y18" i="123"/>
  <c r="G27" i="123"/>
  <c r="Q27" i="123"/>
  <c r="D36" i="123"/>
  <c r="N36" i="123"/>
  <c r="X36" i="123"/>
  <c r="K9" i="123"/>
  <c r="U9" i="123"/>
  <c r="F18" i="123"/>
  <c r="P18" i="123"/>
  <c r="Z18" i="123"/>
  <c r="T27" i="123"/>
  <c r="E36" i="123"/>
  <c r="O36" i="123"/>
  <c r="Y36" i="123"/>
  <c r="B45" i="123"/>
  <c r="K27" i="123"/>
  <c r="F36" i="123"/>
  <c r="T18" i="123"/>
  <c r="B27" i="123"/>
  <c r="L27" i="123"/>
  <c r="X9" i="123"/>
  <c r="K18" i="123"/>
  <c r="U18" i="123"/>
  <c r="C27" i="123"/>
  <c r="M27" i="123"/>
  <c r="T36" i="123"/>
  <c r="O9" i="123"/>
  <c r="B18" i="123"/>
  <c r="L18" i="123"/>
  <c r="V18" i="123"/>
  <c r="X27" i="123"/>
  <c r="K36" i="123"/>
  <c r="AE12" i="122"/>
  <c r="AD24" i="122"/>
  <c r="L15" i="122"/>
  <c r="L10" i="122"/>
  <c r="M10" i="122"/>
  <c r="K15" i="122"/>
  <c r="K10" i="122"/>
  <c r="Q15" i="122"/>
  <c r="P15" i="122"/>
  <c r="O15" i="122"/>
  <c r="M15" i="122"/>
  <c r="N15" i="122"/>
  <c r="T8" i="122"/>
  <c r="L9" i="122"/>
  <c r="V9" i="122"/>
  <c r="G18" i="122"/>
  <c r="Q18" i="122"/>
  <c r="K27" i="122"/>
  <c r="U27" i="122"/>
  <c r="F36" i="122"/>
  <c r="P36" i="122"/>
  <c r="Z36" i="122"/>
  <c r="C45" i="122"/>
  <c r="M9" i="122"/>
  <c r="W9" i="122"/>
  <c r="H18" i="122"/>
  <c r="T18" i="122"/>
  <c r="B27" i="122"/>
  <c r="L27" i="122"/>
  <c r="V27" i="122"/>
  <c r="G36" i="122"/>
  <c r="Q36" i="122"/>
  <c r="D45" i="122"/>
  <c r="N9" i="122"/>
  <c r="X9" i="122"/>
  <c r="K18" i="122"/>
  <c r="U18" i="122"/>
  <c r="C27" i="122"/>
  <c r="M27" i="122"/>
  <c r="W27" i="122"/>
  <c r="H36" i="122"/>
  <c r="T36" i="122"/>
  <c r="E45" i="122"/>
  <c r="O9" i="122"/>
  <c r="Y9" i="122"/>
  <c r="B18" i="122"/>
  <c r="L18" i="122"/>
  <c r="V18" i="122"/>
  <c r="D27" i="122"/>
  <c r="N27" i="122"/>
  <c r="X27" i="122"/>
  <c r="K36" i="122"/>
  <c r="U36" i="122"/>
  <c r="F45" i="122"/>
  <c r="P9" i="122"/>
  <c r="Z9" i="122"/>
  <c r="C18" i="122"/>
  <c r="M18" i="122"/>
  <c r="W18" i="122"/>
  <c r="E27" i="122"/>
  <c r="O27" i="122"/>
  <c r="Y27" i="122"/>
  <c r="B36" i="122"/>
  <c r="L36" i="122"/>
  <c r="V36" i="122"/>
  <c r="G45" i="122"/>
  <c r="Q9" i="122"/>
  <c r="D18" i="122"/>
  <c r="N18" i="122"/>
  <c r="X18" i="122"/>
  <c r="F27" i="122"/>
  <c r="P27" i="122"/>
  <c r="Z27" i="122"/>
  <c r="M36" i="122"/>
  <c r="W36" i="122"/>
  <c r="H45" i="122"/>
  <c r="E18" i="122"/>
  <c r="O18" i="122"/>
  <c r="Y18" i="122"/>
  <c r="AD24" i="121"/>
  <c r="AE12" i="121"/>
  <c r="Q15" i="121"/>
  <c r="P15" i="121"/>
  <c r="O15" i="121"/>
  <c r="N15" i="121"/>
  <c r="M15" i="121"/>
  <c r="M10" i="121"/>
  <c r="T8" i="121"/>
  <c r="L15" i="121"/>
  <c r="L10" i="121"/>
  <c r="K15" i="121"/>
  <c r="K10" i="121"/>
  <c r="B36" i="121"/>
  <c r="L36" i="121"/>
  <c r="D18" i="121"/>
  <c r="X18" i="121"/>
  <c r="C36" i="121"/>
  <c r="M36" i="121"/>
  <c r="T9" i="121"/>
  <c r="E18" i="121"/>
  <c r="O18" i="121"/>
  <c r="Y18" i="121"/>
  <c r="G27" i="121"/>
  <c r="Q27" i="121"/>
  <c r="D36" i="121"/>
  <c r="N36" i="121"/>
  <c r="X36" i="121"/>
  <c r="K9" i="121"/>
  <c r="U9" i="121"/>
  <c r="F18" i="121"/>
  <c r="P18" i="121"/>
  <c r="Z18" i="121"/>
  <c r="T27" i="121"/>
  <c r="E36" i="121"/>
  <c r="O36" i="121"/>
  <c r="Y36" i="121"/>
  <c r="B45" i="121"/>
  <c r="F36" i="121"/>
  <c r="K27" i="121"/>
  <c r="C45" i="121"/>
  <c r="T18" i="121"/>
  <c r="B27" i="121"/>
  <c r="L27" i="121"/>
  <c r="K18" i="121"/>
  <c r="U18" i="121"/>
  <c r="M27" i="121"/>
  <c r="X9" i="121"/>
  <c r="C27" i="121"/>
  <c r="T36" i="121"/>
  <c r="O9" i="121"/>
  <c r="Y9" i="121"/>
  <c r="B18" i="121"/>
  <c r="L18" i="121"/>
  <c r="V18" i="121"/>
  <c r="X27" i="121"/>
  <c r="U36" i="121"/>
  <c r="F45" i="121"/>
  <c r="O27" i="121"/>
  <c r="AE12" i="120"/>
  <c r="K15" i="120"/>
  <c r="K10" i="120"/>
  <c r="O15" i="120"/>
  <c r="Q15" i="120"/>
  <c r="N15" i="120"/>
  <c r="P15" i="120"/>
  <c r="M15" i="120"/>
  <c r="M10" i="120"/>
  <c r="T8" i="120"/>
  <c r="L15" i="120"/>
  <c r="L10" i="120"/>
  <c r="T9" i="120"/>
  <c r="E18" i="120"/>
  <c r="O18" i="120"/>
  <c r="Y18" i="120"/>
  <c r="G27" i="120"/>
  <c r="Q27" i="120"/>
  <c r="D36" i="120"/>
  <c r="N36" i="120"/>
  <c r="X36" i="120"/>
  <c r="K9" i="120"/>
  <c r="U9" i="120"/>
  <c r="F18" i="120"/>
  <c r="P18" i="120"/>
  <c r="Z18" i="120"/>
  <c r="H27" i="120"/>
  <c r="T27" i="120"/>
  <c r="E36" i="120"/>
  <c r="O36" i="120"/>
  <c r="Y36" i="120"/>
  <c r="B45" i="120"/>
  <c r="L27" i="120"/>
  <c r="K27" i="120"/>
  <c r="N9" i="120"/>
  <c r="X9" i="120"/>
  <c r="K18" i="120"/>
  <c r="U18" i="120"/>
  <c r="C27" i="120"/>
  <c r="M27" i="120"/>
  <c r="W27" i="120"/>
  <c r="H36" i="120"/>
  <c r="T36" i="120"/>
  <c r="E45" i="120"/>
  <c r="T18" i="120"/>
  <c r="B27" i="120"/>
  <c r="O9" i="120"/>
  <c r="Y9" i="120"/>
  <c r="B18" i="120"/>
  <c r="L18" i="120"/>
  <c r="V18" i="120"/>
  <c r="D27" i="120"/>
  <c r="N27" i="120"/>
  <c r="X27" i="120"/>
  <c r="K36" i="120"/>
  <c r="U36" i="120"/>
  <c r="F45" i="120"/>
  <c r="P9" i="120"/>
  <c r="Z9" i="120"/>
  <c r="C18" i="120"/>
  <c r="M18" i="120"/>
  <c r="W18" i="120"/>
  <c r="E27" i="120"/>
  <c r="O27" i="120"/>
  <c r="Y27" i="120"/>
  <c r="L36" i="120"/>
  <c r="V36" i="120"/>
  <c r="G45" i="120"/>
  <c r="U27" i="120"/>
  <c r="C45" i="120"/>
  <c r="Q9" i="120"/>
  <c r="D18" i="120"/>
  <c r="N18" i="120"/>
  <c r="X18" i="120"/>
  <c r="Z27" i="120"/>
  <c r="AD19" i="119"/>
  <c r="H9" i="119"/>
  <c r="H36" i="119" s="1"/>
  <c r="G9" i="119"/>
  <c r="G45" i="119" s="1"/>
  <c r="F9" i="119"/>
  <c r="O27" i="119" s="1"/>
  <c r="E9" i="119"/>
  <c r="E27" i="119" s="1"/>
  <c r="D9" i="119"/>
  <c r="V36" i="119" s="1"/>
  <c r="C9" i="119"/>
  <c r="L36" i="119" s="1"/>
  <c r="B9" i="119"/>
  <c r="B36" i="119" s="1"/>
  <c r="B8" i="119"/>
  <c r="K8" i="119" s="1"/>
  <c r="AD19" i="118"/>
  <c r="Y1" i="118" s="1"/>
  <c r="H9" i="118"/>
  <c r="Q27" i="118" s="1"/>
  <c r="G9" i="118"/>
  <c r="G27" i="118" s="1"/>
  <c r="F9" i="118"/>
  <c r="X36" i="118" s="1"/>
  <c r="E9" i="118"/>
  <c r="N36" i="118" s="1"/>
  <c r="D9" i="118"/>
  <c r="D36" i="118" s="1"/>
  <c r="C9" i="118"/>
  <c r="C36" i="118" s="1"/>
  <c r="B9" i="118"/>
  <c r="B36" i="118" s="1"/>
  <c r="B8" i="118"/>
  <c r="K8" i="118" s="1"/>
  <c r="AF7" i="118"/>
  <c r="AE14" i="119"/>
  <c r="AF7" i="119"/>
  <c r="AE14" i="118"/>
  <c r="B26" i="167" l="1"/>
  <c r="Z24" i="167"/>
  <c r="Y24" i="167"/>
  <c r="X24" i="167"/>
  <c r="Y24" i="166"/>
  <c r="X24" i="166"/>
  <c r="B26" i="166"/>
  <c r="Z24" i="166"/>
  <c r="B26" i="164"/>
  <c r="Z24" i="164"/>
  <c r="Y24" i="164"/>
  <c r="X24" i="164"/>
  <c r="B26" i="163"/>
  <c r="Z24" i="163"/>
  <c r="Y24" i="163"/>
  <c r="X24" i="163"/>
  <c r="Z24" i="165"/>
  <c r="Y24" i="165"/>
  <c r="X24" i="165"/>
  <c r="B26" i="165"/>
  <c r="Y24" i="159"/>
  <c r="Z24" i="159"/>
  <c r="B26" i="159"/>
  <c r="X24" i="159"/>
  <c r="Y24" i="156"/>
  <c r="X24" i="156"/>
  <c r="B26" i="156"/>
  <c r="Z24" i="156"/>
  <c r="B26" i="158"/>
  <c r="Z24" i="158"/>
  <c r="Y24" i="158"/>
  <c r="X24" i="158"/>
  <c r="H33" i="162"/>
  <c r="G33" i="162"/>
  <c r="C28" i="162"/>
  <c r="K26" i="162"/>
  <c r="B28" i="162"/>
  <c r="F33" i="162"/>
  <c r="E33" i="162"/>
  <c r="B26" i="157"/>
  <c r="Z24" i="157"/>
  <c r="Y24" i="157"/>
  <c r="X24" i="157"/>
  <c r="B26" i="160"/>
  <c r="Z24" i="160"/>
  <c r="X24" i="160"/>
  <c r="Y24" i="160"/>
  <c r="Z24" i="161"/>
  <c r="Y24" i="161"/>
  <c r="X24" i="161"/>
  <c r="B26" i="161"/>
  <c r="B26" i="154"/>
  <c r="Z24" i="154"/>
  <c r="Y24" i="154"/>
  <c r="X24" i="154"/>
  <c r="Z24" i="153"/>
  <c r="Y24" i="153"/>
  <c r="X24" i="153"/>
  <c r="B26" i="153"/>
  <c r="Y24" i="155"/>
  <c r="X24" i="155"/>
  <c r="B26" i="155"/>
  <c r="Z24" i="155"/>
  <c r="B28" i="150"/>
  <c r="H33" i="150"/>
  <c r="G33" i="150"/>
  <c r="F33" i="150"/>
  <c r="E33" i="150"/>
  <c r="C28" i="150"/>
  <c r="K26" i="150"/>
  <c r="B26" i="151"/>
  <c r="Z24" i="151"/>
  <c r="Y24" i="151"/>
  <c r="X24" i="151"/>
  <c r="B26" i="152"/>
  <c r="Z24" i="152"/>
  <c r="Y24" i="152"/>
  <c r="X24" i="152"/>
  <c r="B26" i="147"/>
  <c r="X24" i="147"/>
  <c r="Z24" i="147"/>
  <c r="Y24" i="147"/>
  <c r="B26" i="148"/>
  <c r="Y24" i="148"/>
  <c r="Z24" i="148"/>
  <c r="X24" i="148"/>
  <c r="Z24" i="149"/>
  <c r="Y24" i="149"/>
  <c r="X24" i="149"/>
  <c r="B26" i="149"/>
  <c r="Z24" i="146"/>
  <c r="Y24" i="146"/>
  <c r="X24" i="146"/>
  <c r="B26" i="146"/>
  <c r="Z24" i="145"/>
  <c r="Y24" i="145"/>
  <c r="X24" i="145"/>
  <c r="B26" i="145"/>
  <c r="Z24" i="144"/>
  <c r="Y24" i="144"/>
  <c r="X24" i="144"/>
  <c r="B26" i="144"/>
  <c r="Z24" i="143"/>
  <c r="Y24" i="143"/>
  <c r="X24" i="143"/>
  <c r="B26" i="143"/>
  <c r="B26" i="142"/>
  <c r="Z24" i="142"/>
  <c r="Y24" i="142"/>
  <c r="X24" i="142"/>
  <c r="Z27" i="119"/>
  <c r="B26" i="141"/>
  <c r="Z24" i="141"/>
  <c r="Y24" i="141"/>
  <c r="X24" i="141"/>
  <c r="W24" i="141"/>
  <c r="H45" i="119"/>
  <c r="Q9" i="119"/>
  <c r="Z9" i="119"/>
  <c r="Y1" i="119"/>
  <c r="AD24" i="119"/>
  <c r="B26" i="140"/>
  <c r="Z24" i="140"/>
  <c r="Y24" i="140"/>
  <c r="X24" i="140"/>
  <c r="W24" i="140"/>
  <c r="N18" i="119"/>
  <c r="W36" i="119"/>
  <c r="D18" i="119"/>
  <c r="C36" i="119"/>
  <c r="F24" i="139"/>
  <c r="H24" i="139"/>
  <c r="E24" i="139"/>
  <c r="B19" i="139"/>
  <c r="D24" i="139"/>
  <c r="C19" i="139"/>
  <c r="K17" i="139"/>
  <c r="T17" i="139" s="1"/>
  <c r="G24" i="139"/>
  <c r="F24" i="138"/>
  <c r="E24" i="138"/>
  <c r="D24" i="138"/>
  <c r="C19" i="138"/>
  <c r="K17" i="138"/>
  <c r="T17" i="138" s="1"/>
  <c r="H24" i="138"/>
  <c r="B19" i="138"/>
  <c r="G24" i="138"/>
  <c r="F24" i="137"/>
  <c r="E24" i="137"/>
  <c r="D24" i="137"/>
  <c r="C19" i="137"/>
  <c r="K17" i="137"/>
  <c r="T17" i="137" s="1"/>
  <c r="H24" i="137"/>
  <c r="B19" i="137"/>
  <c r="G24" i="137"/>
  <c r="F24" i="136"/>
  <c r="E24" i="136"/>
  <c r="D24" i="136"/>
  <c r="C19" i="136"/>
  <c r="K17" i="136"/>
  <c r="T17" i="136" s="1"/>
  <c r="H24" i="136"/>
  <c r="B19" i="136"/>
  <c r="G24" i="136"/>
  <c r="F24" i="135"/>
  <c r="E24" i="135"/>
  <c r="D24" i="135"/>
  <c r="B19" i="135"/>
  <c r="C19" i="135"/>
  <c r="K17" i="135"/>
  <c r="T17" i="135" s="1"/>
  <c r="H24" i="135"/>
  <c r="G24" i="135"/>
  <c r="F24" i="134"/>
  <c r="C19" i="134"/>
  <c r="K17" i="134"/>
  <c r="T17" i="134" s="1"/>
  <c r="D24" i="134"/>
  <c r="H24" i="134"/>
  <c r="B19" i="134"/>
  <c r="G24" i="134"/>
  <c r="E24" i="134"/>
  <c r="F24" i="133"/>
  <c r="D24" i="133"/>
  <c r="C19" i="133"/>
  <c r="K17" i="133"/>
  <c r="T17" i="133" s="1"/>
  <c r="H24" i="133"/>
  <c r="B19" i="133"/>
  <c r="G24" i="133"/>
  <c r="E24" i="133"/>
  <c r="E24" i="132"/>
  <c r="D24" i="132"/>
  <c r="C19" i="132"/>
  <c r="H24" i="132"/>
  <c r="K17" i="132"/>
  <c r="T17" i="132" s="1"/>
  <c r="B19" i="132"/>
  <c r="G24" i="132"/>
  <c r="F24" i="132"/>
  <c r="D24" i="131"/>
  <c r="C19" i="131"/>
  <c r="K17" i="131"/>
  <c r="T17" i="131" s="1"/>
  <c r="H24" i="131"/>
  <c r="B19" i="131"/>
  <c r="F24" i="131"/>
  <c r="E24" i="131"/>
  <c r="G24" i="131"/>
  <c r="F24" i="130"/>
  <c r="E24" i="130"/>
  <c r="D24" i="130"/>
  <c r="K17" i="130"/>
  <c r="T17" i="130" s="1"/>
  <c r="B19" i="130"/>
  <c r="H24" i="130"/>
  <c r="G24" i="130"/>
  <c r="C19" i="130"/>
  <c r="K17" i="129"/>
  <c r="T17" i="129" s="1"/>
  <c r="D24" i="129"/>
  <c r="C19" i="129"/>
  <c r="H24" i="129"/>
  <c r="B19" i="129"/>
  <c r="E24" i="129"/>
  <c r="G24" i="129"/>
  <c r="F24" i="129"/>
  <c r="F24" i="128"/>
  <c r="K17" i="128"/>
  <c r="T17" i="128" s="1"/>
  <c r="E24" i="128"/>
  <c r="D24" i="128"/>
  <c r="C19" i="128"/>
  <c r="H24" i="128"/>
  <c r="B19" i="128"/>
  <c r="G24" i="128"/>
  <c r="D24" i="127"/>
  <c r="C19" i="127"/>
  <c r="K17" i="127"/>
  <c r="T17" i="127" s="1"/>
  <c r="H24" i="127"/>
  <c r="B19" i="127"/>
  <c r="G24" i="127"/>
  <c r="F24" i="127"/>
  <c r="E24" i="127"/>
  <c r="B19" i="126"/>
  <c r="C19" i="126"/>
  <c r="K17" i="126"/>
  <c r="T17" i="126" s="1"/>
  <c r="H24" i="126"/>
  <c r="G24" i="126"/>
  <c r="F24" i="126"/>
  <c r="E24" i="126"/>
  <c r="D24" i="126"/>
  <c r="C19" i="125"/>
  <c r="K17" i="125"/>
  <c r="T17" i="125" s="1"/>
  <c r="H24" i="125"/>
  <c r="B19" i="125"/>
  <c r="G24" i="125"/>
  <c r="F24" i="125"/>
  <c r="E24" i="125"/>
  <c r="D24" i="125"/>
  <c r="D24" i="124"/>
  <c r="C19" i="124"/>
  <c r="H24" i="124"/>
  <c r="B19" i="124"/>
  <c r="K17" i="124"/>
  <c r="T17" i="124" s="1"/>
  <c r="G24" i="124"/>
  <c r="E24" i="124"/>
  <c r="F24" i="124"/>
  <c r="V10" i="123"/>
  <c r="U10" i="123"/>
  <c r="B17" i="123"/>
  <c r="T10" i="123"/>
  <c r="Z15" i="123"/>
  <c r="Y15" i="123"/>
  <c r="X15" i="123"/>
  <c r="W15" i="123"/>
  <c r="Y15" i="122"/>
  <c r="X15" i="122"/>
  <c r="W15" i="122"/>
  <c r="V10" i="122"/>
  <c r="U10" i="122"/>
  <c r="B17" i="122"/>
  <c r="T10" i="122"/>
  <c r="Z15" i="122"/>
  <c r="T10" i="121"/>
  <c r="V10" i="121"/>
  <c r="U10" i="121"/>
  <c r="B17" i="121"/>
  <c r="Z15" i="121"/>
  <c r="Y15" i="121"/>
  <c r="X15" i="121"/>
  <c r="W15" i="121"/>
  <c r="X15" i="120"/>
  <c r="W15" i="120"/>
  <c r="V10" i="120"/>
  <c r="U10" i="120"/>
  <c r="B17" i="120"/>
  <c r="T10" i="120"/>
  <c r="Z15" i="120"/>
  <c r="Y15" i="120"/>
  <c r="AE12" i="119"/>
  <c r="Q15" i="119"/>
  <c r="P15" i="119"/>
  <c r="K15" i="119"/>
  <c r="K10" i="119"/>
  <c r="O15" i="119"/>
  <c r="N15" i="119"/>
  <c r="M15" i="119"/>
  <c r="M10" i="119"/>
  <c r="T8" i="119"/>
  <c r="L15" i="119"/>
  <c r="L10" i="119"/>
  <c r="F27" i="119"/>
  <c r="T9" i="119"/>
  <c r="E18" i="119"/>
  <c r="O18" i="119"/>
  <c r="Y18" i="119"/>
  <c r="G27" i="119"/>
  <c r="Q27" i="119"/>
  <c r="D36" i="119"/>
  <c r="N36" i="119"/>
  <c r="X36" i="119"/>
  <c r="K9" i="119"/>
  <c r="U9" i="119"/>
  <c r="F18" i="119"/>
  <c r="P18" i="119"/>
  <c r="Z18" i="119"/>
  <c r="H27" i="119"/>
  <c r="T27" i="119"/>
  <c r="E36" i="119"/>
  <c r="O36" i="119"/>
  <c r="Y36" i="119"/>
  <c r="B45" i="119"/>
  <c r="L9" i="119"/>
  <c r="V9" i="119"/>
  <c r="G18" i="119"/>
  <c r="Q18" i="119"/>
  <c r="K27" i="119"/>
  <c r="U27" i="119"/>
  <c r="F36" i="119"/>
  <c r="P36" i="119"/>
  <c r="Z36" i="119"/>
  <c r="C45" i="119"/>
  <c r="M9" i="119"/>
  <c r="W9" i="119"/>
  <c r="H18" i="119"/>
  <c r="T18" i="119"/>
  <c r="B27" i="119"/>
  <c r="L27" i="119"/>
  <c r="V27" i="119"/>
  <c r="G36" i="119"/>
  <c r="Q36" i="119"/>
  <c r="D45" i="119"/>
  <c r="P9" i="119"/>
  <c r="X18" i="119"/>
  <c r="N9" i="119"/>
  <c r="X9" i="119"/>
  <c r="K18" i="119"/>
  <c r="U18" i="119"/>
  <c r="C27" i="119"/>
  <c r="M27" i="119"/>
  <c r="W27" i="119"/>
  <c r="T36" i="119"/>
  <c r="E45" i="119"/>
  <c r="P27" i="119"/>
  <c r="M36" i="119"/>
  <c r="O9" i="119"/>
  <c r="Y9" i="119"/>
  <c r="B18" i="119"/>
  <c r="L18" i="119"/>
  <c r="V18" i="119"/>
  <c r="D27" i="119"/>
  <c r="N27" i="119"/>
  <c r="X27" i="119"/>
  <c r="K36" i="119"/>
  <c r="U36" i="119"/>
  <c r="F45" i="119"/>
  <c r="C18" i="119"/>
  <c r="M18" i="119"/>
  <c r="W18" i="119"/>
  <c r="Y27" i="119"/>
  <c r="AD24" i="118"/>
  <c r="AE12" i="118"/>
  <c r="L15" i="118"/>
  <c r="K15" i="118"/>
  <c r="Q15" i="118"/>
  <c r="M10" i="118"/>
  <c r="T8" i="118"/>
  <c r="K10" i="118"/>
  <c r="P15" i="118"/>
  <c r="L10" i="118"/>
  <c r="O15" i="118"/>
  <c r="N15" i="118"/>
  <c r="M15" i="118"/>
  <c r="O9" i="118"/>
  <c r="Y9" i="118"/>
  <c r="F18" i="118"/>
  <c r="P18" i="118"/>
  <c r="Z18" i="118"/>
  <c r="H27" i="118"/>
  <c r="T27" i="118"/>
  <c r="E36" i="118"/>
  <c r="O36" i="118"/>
  <c r="Y36" i="118"/>
  <c r="B45" i="118"/>
  <c r="P9" i="118"/>
  <c r="Z9" i="118"/>
  <c r="G18" i="118"/>
  <c r="Q18" i="118"/>
  <c r="K27" i="118"/>
  <c r="U27" i="118"/>
  <c r="F36" i="118"/>
  <c r="P36" i="118"/>
  <c r="Z36" i="118"/>
  <c r="C45" i="118"/>
  <c r="H18" i="118"/>
  <c r="B27" i="118"/>
  <c r="V27" i="118"/>
  <c r="G36" i="118"/>
  <c r="Q36" i="118"/>
  <c r="D45" i="118"/>
  <c r="T9" i="118"/>
  <c r="K18" i="118"/>
  <c r="U18" i="118"/>
  <c r="C27" i="118"/>
  <c r="M27" i="118"/>
  <c r="W27" i="118"/>
  <c r="H36" i="118"/>
  <c r="T36" i="118"/>
  <c r="E45" i="118"/>
  <c r="Q9" i="118"/>
  <c r="T18" i="118"/>
  <c r="L27" i="118"/>
  <c r="K9" i="118"/>
  <c r="U9" i="118"/>
  <c r="B18" i="118"/>
  <c r="L18" i="118"/>
  <c r="V18" i="118"/>
  <c r="D27" i="118"/>
  <c r="N27" i="118"/>
  <c r="X27" i="118"/>
  <c r="K36" i="118"/>
  <c r="U36" i="118"/>
  <c r="F45" i="118"/>
  <c r="L9" i="118"/>
  <c r="V9" i="118"/>
  <c r="C18" i="118"/>
  <c r="M18" i="118"/>
  <c r="W18" i="118"/>
  <c r="E27" i="118"/>
  <c r="O27" i="118"/>
  <c r="Y27" i="118"/>
  <c r="L36" i="118"/>
  <c r="V36" i="118"/>
  <c r="G45" i="118"/>
  <c r="M9" i="118"/>
  <c r="W9" i="118"/>
  <c r="D18" i="118"/>
  <c r="N18" i="118"/>
  <c r="X18" i="118"/>
  <c r="F27" i="118"/>
  <c r="P27" i="118"/>
  <c r="Z27" i="118"/>
  <c r="M36" i="118"/>
  <c r="W36" i="118"/>
  <c r="H45" i="118"/>
  <c r="N9" i="118"/>
  <c r="X9" i="118"/>
  <c r="E18" i="118"/>
  <c r="O18" i="118"/>
  <c r="Y18" i="118"/>
  <c r="AF12" i="115"/>
  <c r="AG12" i="115" s="1"/>
  <c r="AI12" i="115" s="1"/>
  <c r="AJ12" i="115" s="1"/>
  <c r="AD23" i="112"/>
  <c r="AD23" i="115"/>
  <c r="AD23" i="95"/>
  <c r="C28" i="167" l="1"/>
  <c r="K26" i="167"/>
  <c r="B28" i="167"/>
  <c r="H33" i="167"/>
  <c r="G33" i="167"/>
  <c r="F33" i="167"/>
  <c r="E33" i="167"/>
  <c r="H33" i="166"/>
  <c r="G33" i="166"/>
  <c r="F33" i="166"/>
  <c r="E33" i="166"/>
  <c r="C28" i="166"/>
  <c r="K26" i="166"/>
  <c r="B28" i="166"/>
  <c r="B28" i="163"/>
  <c r="H33" i="163"/>
  <c r="G33" i="163"/>
  <c r="F33" i="163"/>
  <c r="E33" i="163"/>
  <c r="C28" i="163"/>
  <c r="K26" i="163"/>
  <c r="H33" i="165"/>
  <c r="G33" i="165"/>
  <c r="F33" i="165"/>
  <c r="E33" i="165"/>
  <c r="C28" i="165"/>
  <c r="K26" i="165"/>
  <c r="B28" i="165"/>
  <c r="F33" i="164"/>
  <c r="E33" i="164"/>
  <c r="C28" i="164"/>
  <c r="K26" i="164"/>
  <c r="B28" i="164"/>
  <c r="H33" i="164"/>
  <c r="G33" i="164"/>
  <c r="M33" i="162"/>
  <c r="O28" i="162"/>
  <c r="N28" i="162"/>
  <c r="M28" i="162"/>
  <c r="P33" i="162"/>
  <c r="O33" i="162"/>
  <c r="Q28" i="162"/>
  <c r="N33" i="162"/>
  <c r="P28" i="162"/>
  <c r="L28" i="162"/>
  <c r="K28" i="162"/>
  <c r="T26" i="162"/>
  <c r="Q33" i="162"/>
  <c r="B28" i="157"/>
  <c r="F33" i="157"/>
  <c r="E33" i="157"/>
  <c r="C28" i="157"/>
  <c r="K26" i="157"/>
  <c r="H33" i="157"/>
  <c r="G33" i="157"/>
  <c r="H33" i="159"/>
  <c r="F33" i="159"/>
  <c r="E33" i="159"/>
  <c r="K26" i="159"/>
  <c r="C28" i="159"/>
  <c r="B28" i="159"/>
  <c r="G33" i="159"/>
  <c r="B28" i="160"/>
  <c r="E33" i="160"/>
  <c r="C28" i="160"/>
  <c r="K26" i="160"/>
  <c r="H33" i="160"/>
  <c r="G33" i="160"/>
  <c r="F33" i="160"/>
  <c r="F33" i="161"/>
  <c r="C28" i="161"/>
  <c r="K26" i="161"/>
  <c r="H33" i="161"/>
  <c r="G33" i="161"/>
  <c r="B28" i="161"/>
  <c r="E33" i="161"/>
  <c r="H33" i="156"/>
  <c r="G33" i="156"/>
  <c r="F33" i="156"/>
  <c r="B28" i="156"/>
  <c r="E33" i="156"/>
  <c r="C28" i="156"/>
  <c r="K26" i="156"/>
  <c r="F33" i="158"/>
  <c r="E33" i="158"/>
  <c r="C28" i="158"/>
  <c r="K26" i="158"/>
  <c r="B28" i="158"/>
  <c r="H33" i="158"/>
  <c r="G33" i="158"/>
  <c r="F33" i="152"/>
  <c r="E33" i="152"/>
  <c r="C28" i="152"/>
  <c r="K26" i="152"/>
  <c r="B28" i="152"/>
  <c r="H33" i="152"/>
  <c r="G33" i="152"/>
  <c r="H33" i="151"/>
  <c r="F33" i="151"/>
  <c r="E33" i="151"/>
  <c r="C28" i="151"/>
  <c r="K26" i="151"/>
  <c r="B28" i="151"/>
  <c r="G33" i="151"/>
  <c r="O33" i="150"/>
  <c r="Q28" i="150"/>
  <c r="N33" i="150"/>
  <c r="P28" i="150"/>
  <c r="M33" i="150"/>
  <c r="O28" i="150"/>
  <c r="N28" i="150"/>
  <c r="M28" i="150"/>
  <c r="K28" i="150"/>
  <c r="T26" i="150"/>
  <c r="L28" i="150"/>
  <c r="Q33" i="150"/>
  <c r="P33" i="150"/>
  <c r="H33" i="155"/>
  <c r="G33" i="155"/>
  <c r="F33" i="155"/>
  <c r="E33" i="155"/>
  <c r="C28" i="155"/>
  <c r="K26" i="155"/>
  <c r="B28" i="155"/>
  <c r="H33" i="153"/>
  <c r="G33" i="153"/>
  <c r="F33" i="153"/>
  <c r="E33" i="153"/>
  <c r="C28" i="153"/>
  <c r="K26" i="153"/>
  <c r="B28" i="153"/>
  <c r="E33" i="154"/>
  <c r="C28" i="154"/>
  <c r="K26" i="154"/>
  <c r="B28" i="154"/>
  <c r="H33" i="154"/>
  <c r="G33" i="154"/>
  <c r="F33" i="154"/>
  <c r="F33" i="148"/>
  <c r="H33" i="148"/>
  <c r="E33" i="148"/>
  <c r="C28" i="148"/>
  <c r="K26" i="148"/>
  <c r="B28" i="148"/>
  <c r="G33" i="148"/>
  <c r="E33" i="149"/>
  <c r="H33" i="149"/>
  <c r="G33" i="149"/>
  <c r="F33" i="149"/>
  <c r="C28" i="149"/>
  <c r="K26" i="149"/>
  <c r="B28" i="149"/>
  <c r="B28" i="147"/>
  <c r="E33" i="147"/>
  <c r="H33" i="147"/>
  <c r="G33" i="147"/>
  <c r="F33" i="147"/>
  <c r="K26" i="147"/>
  <c r="C28" i="147"/>
  <c r="H33" i="146"/>
  <c r="G33" i="146"/>
  <c r="F33" i="146"/>
  <c r="E33" i="146"/>
  <c r="B28" i="146"/>
  <c r="C28" i="146"/>
  <c r="K26" i="146"/>
  <c r="E33" i="145"/>
  <c r="H33" i="145"/>
  <c r="G33" i="145"/>
  <c r="F33" i="145"/>
  <c r="C28" i="145"/>
  <c r="K26" i="145"/>
  <c r="B28" i="145"/>
  <c r="H33" i="144"/>
  <c r="G33" i="144"/>
  <c r="F33" i="144"/>
  <c r="E33" i="144"/>
  <c r="C28" i="144"/>
  <c r="K26" i="144"/>
  <c r="B28" i="144"/>
  <c r="H33" i="143"/>
  <c r="G33" i="143"/>
  <c r="F33" i="143"/>
  <c r="E33" i="143"/>
  <c r="C28" i="143"/>
  <c r="K26" i="143"/>
  <c r="B28" i="143"/>
  <c r="H33" i="142"/>
  <c r="G33" i="142"/>
  <c r="C28" i="142"/>
  <c r="K26" i="142"/>
  <c r="F33" i="142"/>
  <c r="B28" i="142"/>
  <c r="E33" i="142"/>
  <c r="H33" i="141"/>
  <c r="B28" i="141"/>
  <c r="G33" i="141"/>
  <c r="F33" i="141"/>
  <c r="E33" i="141"/>
  <c r="C28" i="141"/>
  <c r="K26" i="141"/>
  <c r="H33" i="140"/>
  <c r="B28" i="140"/>
  <c r="F33" i="140"/>
  <c r="E33" i="140"/>
  <c r="C28" i="140"/>
  <c r="K26" i="140"/>
  <c r="G33" i="140"/>
  <c r="B26" i="139"/>
  <c r="Z24" i="139"/>
  <c r="Y24" i="139"/>
  <c r="X24" i="139"/>
  <c r="W24" i="139"/>
  <c r="B26" i="138"/>
  <c r="Z24" i="138"/>
  <c r="Y24" i="138"/>
  <c r="X24" i="138"/>
  <c r="W24" i="138"/>
  <c r="B26" i="137"/>
  <c r="Z24" i="137"/>
  <c r="Y24" i="137"/>
  <c r="X24" i="137"/>
  <c r="W24" i="137"/>
  <c r="B26" i="136"/>
  <c r="Z24" i="136"/>
  <c r="Y24" i="136"/>
  <c r="X24" i="136"/>
  <c r="W24" i="136"/>
  <c r="B26" i="135"/>
  <c r="Z24" i="135"/>
  <c r="Y24" i="135"/>
  <c r="X24" i="135"/>
  <c r="W24" i="135"/>
  <c r="Y24" i="134"/>
  <c r="X24" i="134"/>
  <c r="W24" i="134"/>
  <c r="B26" i="134"/>
  <c r="Z24" i="134"/>
  <c r="B26" i="133"/>
  <c r="Z24" i="133"/>
  <c r="Y24" i="133"/>
  <c r="X24" i="133"/>
  <c r="W24" i="133"/>
  <c r="Z24" i="132"/>
  <c r="Y24" i="132"/>
  <c r="X24" i="132"/>
  <c r="W24" i="132"/>
  <c r="B26" i="132"/>
  <c r="Z24" i="131"/>
  <c r="X24" i="131"/>
  <c r="W24" i="131"/>
  <c r="Y24" i="131"/>
  <c r="B26" i="131"/>
  <c r="B26" i="130"/>
  <c r="Z24" i="130"/>
  <c r="W24" i="130"/>
  <c r="Y24" i="130"/>
  <c r="X24" i="130"/>
  <c r="Z24" i="129"/>
  <c r="Y24" i="129"/>
  <c r="W24" i="129"/>
  <c r="B26" i="129"/>
  <c r="X24" i="129"/>
  <c r="B26" i="128"/>
  <c r="Z24" i="128"/>
  <c r="Y24" i="128"/>
  <c r="X24" i="128"/>
  <c r="W24" i="128"/>
  <c r="X24" i="127"/>
  <c r="W24" i="127"/>
  <c r="Z24" i="127"/>
  <c r="Y24" i="127"/>
  <c r="B26" i="127"/>
  <c r="Y24" i="126"/>
  <c r="W24" i="126"/>
  <c r="X24" i="126"/>
  <c r="B26" i="126"/>
  <c r="Z24" i="126"/>
  <c r="Z24" i="125"/>
  <c r="Y24" i="125"/>
  <c r="X24" i="125"/>
  <c r="W24" i="125"/>
  <c r="B26" i="125"/>
  <c r="Y24" i="124"/>
  <c r="X24" i="124"/>
  <c r="B26" i="124"/>
  <c r="Z24" i="124"/>
  <c r="W24" i="124"/>
  <c r="C19" i="123"/>
  <c r="B19" i="123"/>
  <c r="K17" i="123"/>
  <c r="T17" i="123" s="1"/>
  <c r="H24" i="123"/>
  <c r="G24" i="123"/>
  <c r="F24" i="123"/>
  <c r="E24" i="123"/>
  <c r="D24" i="123"/>
  <c r="F24" i="122"/>
  <c r="E24" i="122"/>
  <c r="D24" i="122"/>
  <c r="C19" i="122"/>
  <c r="K17" i="122"/>
  <c r="T17" i="122" s="1"/>
  <c r="G24" i="122"/>
  <c r="H24" i="122"/>
  <c r="B19" i="122"/>
  <c r="D24" i="121"/>
  <c r="C19" i="121"/>
  <c r="K17" i="121"/>
  <c r="T17" i="121" s="1"/>
  <c r="B19" i="121"/>
  <c r="H24" i="121"/>
  <c r="G24" i="121"/>
  <c r="F24" i="121"/>
  <c r="E24" i="121"/>
  <c r="F24" i="120"/>
  <c r="E24" i="120"/>
  <c r="K17" i="120"/>
  <c r="T17" i="120" s="1"/>
  <c r="D24" i="120"/>
  <c r="H24" i="120"/>
  <c r="B19" i="120"/>
  <c r="C19" i="120"/>
  <c r="G24" i="120"/>
  <c r="W15" i="119"/>
  <c r="V10" i="119"/>
  <c r="U10" i="119"/>
  <c r="B17" i="119"/>
  <c r="T10" i="119"/>
  <c r="X15" i="119"/>
  <c r="Z15" i="119"/>
  <c r="Y15" i="119"/>
  <c r="Y15" i="118"/>
  <c r="V10" i="118"/>
  <c r="X15" i="118"/>
  <c r="U10" i="118"/>
  <c r="W15" i="118"/>
  <c r="T10" i="118"/>
  <c r="B17" i="118"/>
  <c r="Z15" i="118"/>
  <c r="AD42" i="99"/>
  <c r="AD23" i="88"/>
  <c r="AD23" i="99"/>
  <c r="AD23" i="106"/>
  <c r="AD23" i="96"/>
  <c r="AD23" i="92"/>
  <c r="AD23" i="107"/>
  <c r="AD23" i="102"/>
  <c r="AD23" i="93"/>
  <c r="AD23" i="90"/>
  <c r="AD23" i="113"/>
  <c r="AF7" i="115"/>
  <c r="AD23" i="91"/>
  <c r="AD23" i="103"/>
  <c r="AD23" i="110"/>
  <c r="AD23" i="105"/>
  <c r="AD23" i="98"/>
  <c r="AD23" i="87"/>
  <c r="AD23" i="111"/>
  <c r="AD23" i="100"/>
  <c r="AD23" i="97"/>
  <c r="AD23" i="108"/>
  <c r="AD23" i="89"/>
  <c r="P33" i="167" l="1"/>
  <c r="O33" i="167"/>
  <c r="Q28" i="167"/>
  <c r="N33" i="167"/>
  <c r="P28" i="167"/>
  <c r="M33" i="167"/>
  <c r="O28" i="167"/>
  <c r="N28" i="167"/>
  <c r="M28" i="167"/>
  <c r="L28" i="167"/>
  <c r="Q33" i="167"/>
  <c r="K28" i="167"/>
  <c r="T26" i="167"/>
  <c r="N28" i="166"/>
  <c r="M28" i="166"/>
  <c r="Q28" i="166"/>
  <c r="L28" i="166"/>
  <c r="O33" i="166"/>
  <c r="Q33" i="166"/>
  <c r="K28" i="166"/>
  <c r="T26" i="166"/>
  <c r="P33" i="166"/>
  <c r="N33" i="166"/>
  <c r="P28" i="166"/>
  <c r="M33" i="166"/>
  <c r="O28" i="166"/>
  <c r="O33" i="163"/>
  <c r="Q28" i="163"/>
  <c r="N33" i="163"/>
  <c r="P28" i="163"/>
  <c r="M33" i="163"/>
  <c r="O28" i="163"/>
  <c r="N28" i="163"/>
  <c r="M28" i="163"/>
  <c r="L28" i="163"/>
  <c r="Q33" i="163"/>
  <c r="K28" i="163"/>
  <c r="T26" i="163"/>
  <c r="P33" i="163"/>
  <c r="M33" i="165"/>
  <c r="O28" i="165"/>
  <c r="N28" i="165"/>
  <c r="M28" i="165"/>
  <c r="L28" i="165"/>
  <c r="Q33" i="165"/>
  <c r="K28" i="165"/>
  <c r="T26" i="165"/>
  <c r="P33" i="165"/>
  <c r="O33" i="165"/>
  <c r="Q28" i="165"/>
  <c r="N33" i="165"/>
  <c r="P28" i="165"/>
  <c r="L28" i="164"/>
  <c r="Q33" i="164"/>
  <c r="K28" i="164"/>
  <c r="T26" i="164"/>
  <c r="P33" i="164"/>
  <c r="O33" i="164"/>
  <c r="Q28" i="164"/>
  <c r="N33" i="164"/>
  <c r="P28" i="164"/>
  <c r="M33" i="164"/>
  <c r="O28" i="164"/>
  <c r="N28" i="164"/>
  <c r="M28" i="164"/>
  <c r="N28" i="156"/>
  <c r="M28" i="156"/>
  <c r="L28" i="156"/>
  <c r="O33" i="156"/>
  <c r="Q28" i="156"/>
  <c r="N33" i="156"/>
  <c r="P28" i="156"/>
  <c r="M33" i="156"/>
  <c r="K28" i="156"/>
  <c r="P33" i="156"/>
  <c r="O28" i="156"/>
  <c r="T26" i="156"/>
  <c r="Q33" i="156"/>
  <c r="N28" i="159"/>
  <c r="L28" i="159"/>
  <c r="N33" i="159"/>
  <c r="P28" i="159"/>
  <c r="M33" i="159"/>
  <c r="O28" i="159"/>
  <c r="T26" i="159"/>
  <c r="Q28" i="159"/>
  <c r="M28" i="159"/>
  <c r="P33" i="159"/>
  <c r="O33" i="159"/>
  <c r="Q33" i="159"/>
  <c r="K28" i="159"/>
  <c r="O33" i="160"/>
  <c r="Q28" i="160"/>
  <c r="M33" i="160"/>
  <c r="O28" i="160"/>
  <c r="Q33" i="160"/>
  <c r="K28" i="160"/>
  <c r="T26" i="160"/>
  <c r="P33" i="160"/>
  <c r="P28" i="160"/>
  <c r="M28" i="160"/>
  <c r="L28" i="160"/>
  <c r="N33" i="160"/>
  <c r="N28" i="160"/>
  <c r="L28" i="161"/>
  <c r="P33" i="161"/>
  <c r="M33" i="161"/>
  <c r="O28" i="161"/>
  <c r="N28" i="161"/>
  <c r="M28" i="161"/>
  <c r="Q28" i="161"/>
  <c r="P28" i="161"/>
  <c r="K28" i="161"/>
  <c r="O33" i="161"/>
  <c r="T26" i="161"/>
  <c r="N33" i="161"/>
  <c r="Q33" i="161"/>
  <c r="Y33" i="162"/>
  <c r="X33" i="162"/>
  <c r="W33" i="162"/>
  <c r="T28" i="162"/>
  <c r="B35" i="162"/>
  <c r="K35" i="162" s="1"/>
  <c r="Z33" i="162"/>
  <c r="V33" i="162"/>
  <c r="Q33" i="158"/>
  <c r="L28" i="158"/>
  <c r="O33" i="158"/>
  <c r="K28" i="158"/>
  <c r="T26" i="158"/>
  <c r="Q28" i="158"/>
  <c r="P33" i="158"/>
  <c r="M33" i="158"/>
  <c r="O28" i="158"/>
  <c r="N28" i="158"/>
  <c r="N33" i="158"/>
  <c r="P28" i="158"/>
  <c r="M28" i="158"/>
  <c r="O33" i="157"/>
  <c r="Q28" i="157"/>
  <c r="N33" i="157"/>
  <c r="P28" i="157"/>
  <c r="M33" i="157"/>
  <c r="O28" i="157"/>
  <c r="L28" i="157"/>
  <c r="Q33" i="157"/>
  <c r="K28" i="157"/>
  <c r="T26" i="157"/>
  <c r="M28" i="157"/>
  <c r="P33" i="157"/>
  <c r="N28" i="157"/>
  <c r="Q33" i="154"/>
  <c r="K28" i="154"/>
  <c r="T26" i="154"/>
  <c r="P33" i="154"/>
  <c r="O33" i="154"/>
  <c r="Q28" i="154"/>
  <c r="N33" i="154"/>
  <c r="P28" i="154"/>
  <c r="M33" i="154"/>
  <c r="O28" i="154"/>
  <c r="N28" i="154"/>
  <c r="M28" i="154"/>
  <c r="L28" i="154"/>
  <c r="N33" i="153"/>
  <c r="P28" i="153"/>
  <c r="M33" i="153"/>
  <c r="O28" i="153"/>
  <c r="N28" i="153"/>
  <c r="M28" i="153"/>
  <c r="L28" i="153"/>
  <c r="Q33" i="153"/>
  <c r="K28" i="153"/>
  <c r="T26" i="153"/>
  <c r="P33" i="153"/>
  <c r="O33" i="153"/>
  <c r="Q28" i="153"/>
  <c r="N28" i="155"/>
  <c r="M28" i="155"/>
  <c r="L28" i="155"/>
  <c r="Q33" i="155"/>
  <c r="K28" i="155"/>
  <c r="T26" i="155"/>
  <c r="P33" i="155"/>
  <c r="O33" i="155"/>
  <c r="Q28" i="155"/>
  <c r="N33" i="155"/>
  <c r="P28" i="155"/>
  <c r="M33" i="155"/>
  <c r="O28" i="155"/>
  <c r="B35" i="150"/>
  <c r="K35" i="150" s="1"/>
  <c r="Z33" i="150"/>
  <c r="Y33" i="150"/>
  <c r="X33" i="150"/>
  <c r="W33" i="150"/>
  <c r="V33" i="150"/>
  <c r="T28" i="150"/>
  <c r="N33" i="151"/>
  <c r="M33" i="151"/>
  <c r="L28" i="151"/>
  <c r="K28" i="151"/>
  <c r="T26" i="151"/>
  <c r="Q28" i="151"/>
  <c r="Q33" i="151"/>
  <c r="P28" i="151"/>
  <c r="P33" i="151"/>
  <c r="O28" i="151"/>
  <c r="O33" i="151"/>
  <c r="N28" i="151"/>
  <c r="M28" i="151"/>
  <c r="L28" i="152"/>
  <c r="Q33" i="152"/>
  <c r="K28" i="152"/>
  <c r="T26" i="152"/>
  <c r="P33" i="152"/>
  <c r="O33" i="152"/>
  <c r="Q28" i="152"/>
  <c r="M33" i="152"/>
  <c r="O28" i="152"/>
  <c r="P28" i="152"/>
  <c r="N28" i="152"/>
  <c r="M28" i="152"/>
  <c r="N33" i="152"/>
  <c r="M33" i="149"/>
  <c r="O28" i="149"/>
  <c r="K28" i="149"/>
  <c r="N28" i="149"/>
  <c r="Q33" i="149"/>
  <c r="T26" i="149"/>
  <c r="M28" i="149"/>
  <c r="L28" i="149"/>
  <c r="N33" i="149"/>
  <c r="P28" i="149"/>
  <c r="P33" i="149"/>
  <c r="O33" i="149"/>
  <c r="Q28" i="149"/>
  <c r="L28" i="148"/>
  <c r="P28" i="148"/>
  <c r="Q33" i="148"/>
  <c r="K28" i="148"/>
  <c r="T26" i="148"/>
  <c r="N33" i="148"/>
  <c r="P33" i="148"/>
  <c r="O33" i="148"/>
  <c r="Q28" i="148"/>
  <c r="M33" i="148"/>
  <c r="O28" i="148"/>
  <c r="N28" i="148"/>
  <c r="M28" i="148"/>
  <c r="O33" i="147"/>
  <c r="Q28" i="147"/>
  <c r="K28" i="147"/>
  <c r="T26" i="147"/>
  <c r="N33" i="147"/>
  <c r="P28" i="147"/>
  <c r="M28" i="147"/>
  <c r="M33" i="147"/>
  <c r="O28" i="147"/>
  <c r="N28" i="147"/>
  <c r="Q33" i="147"/>
  <c r="L28" i="147"/>
  <c r="P33" i="147"/>
  <c r="M33" i="146"/>
  <c r="O28" i="146"/>
  <c r="Q28" i="146"/>
  <c r="N28" i="146"/>
  <c r="M28" i="146"/>
  <c r="O33" i="146"/>
  <c r="L28" i="146"/>
  <c r="Q33" i="146"/>
  <c r="K28" i="146"/>
  <c r="T26" i="146"/>
  <c r="P33" i="146"/>
  <c r="N33" i="146"/>
  <c r="P28" i="146"/>
  <c r="M33" i="145"/>
  <c r="O28" i="145"/>
  <c r="T26" i="145"/>
  <c r="N28" i="145"/>
  <c r="N33" i="145"/>
  <c r="M28" i="145"/>
  <c r="Q33" i="145"/>
  <c r="K28" i="145"/>
  <c r="L28" i="145"/>
  <c r="P33" i="145"/>
  <c r="O33" i="145"/>
  <c r="Q28" i="145"/>
  <c r="P28" i="145"/>
  <c r="M33" i="144"/>
  <c r="O28" i="144"/>
  <c r="N28" i="144"/>
  <c r="M28" i="144"/>
  <c r="N33" i="144"/>
  <c r="L28" i="144"/>
  <c r="Q33" i="144"/>
  <c r="K28" i="144"/>
  <c r="T26" i="144"/>
  <c r="P33" i="144"/>
  <c r="O33" i="144"/>
  <c r="Q28" i="144"/>
  <c r="P28" i="144"/>
  <c r="L28" i="142"/>
  <c r="M28" i="142"/>
  <c r="N28" i="142"/>
  <c r="O28" i="142"/>
  <c r="P28" i="142"/>
  <c r="Q28" i="142"/>
  <c r="M33" i="143"/>
  <c r="O28" i="143"/>
  <c r="N28" i="143"/>
  <c r="M28" i="143"/>
  <c r="L28" i="143"/>
  <c r="Q33" i="143"/>
  <c r="K28" i="143"/>
  <c r="T26" i="143"/>
  <c r="P33" i="143"/>
  <c r="O33" i="143"/>
  <c r="Q28" i="143"/>
  <c r="N33" i="143"/>
  <c r="P28" i="143"/>
  <c r="K28" i="142"/>
  <c r="T26" i="142"/>
  <c r="Q33" i="142"/>
  <c r="M33" i="142"/>
  <c r="P33" i="142"/>
  <c r="O33" i="142"/>
  <c r="N33" i="142"/>
  <c r="Q33" i="141"/>
  <c r="P33" i="141"/>
  <c r="O33" i="141"/>
  <c r="L28" i="141"/>
  <c r="N33" i="141"/>
  <c r="K28" i="141"/>
  <c r="T26" i="141"/>
  <c r="M33" i="141"/>
  <c r="Q33" i="140"/>
  <c r="P33" i="140"/>
  <c r="O33" i="140"/>
  <c r="L28" i="140"/>
  <c r="N33" i="140"/>
  <c r="K28" i="140"/>
  <c r="T26" i="140"/>
  <c r="M33" i="140"/>
  <c r="H33" i="139"/>
  <c r="B28" i="139"/>
  <c r="G33" i="139"/>
  <c r="F33" i="139"/>
  <c r="E33" i="139"/>
  <c r="C28" i="139"/>
  <c r="K26" i="139"/>
  <c r="H33" i="138"/>
  <c r="B28" i="138"/>
  <c r="F33" i="138"/>
  <c r="E33" i="138"/>
  <c r="C28" i="138"/>
  <c r="K26" i="138"/>
  <c r="G33" i="138"/>
  <c r="H33" i="137"/>
  <c r="B28" i="137"/>
  <c r="G33" i="137"/>
  <c r="F33" i="137"/>
  <c r="E33" i="137"/>
  <c r="C28" i="137"/>
  <c r="K26" i="137"/>
  <c r="H33" i="136"/>
  <c r="B28" i="136"/>
  <c r="G33" i="136"/>
  <c r="F33" i="136"/>
  <c r="E33" i="136"/>
  <c r="C28" i="136"/>
  <c r="K26" i="136"/>
  <c r="H33" i="135"/>
  <c r="B28" i="135"/>
  <c r="G33" i="135"/>
  <c r="F33" i="135"/>
  <c r="E33" i="135"/>
  <c r="C28" i="135"/>
  <c r="K26" i="135"/>
  <c r="H33" i="134"/>
  <c r="B28" i="134"/>
  <c r="F33" i="134"/>
  <c r="E33" i="134"/>
  <c r="G33" i="134"/>
  <c r="C28" i="134"/>
  <c r="K26" i="134"/>
  <c r="H33" i="133"/>
  <c r="B28" i="133"/>
  <c r="F33" i="133"/>
  <c r="E33" i="133"/>
  <c r="G33" i="133"/>
  <c r="C28" i="133"/>
  <c r="K26" i="133"/>
  <c r="G33" i="132"/>
  <c r="F33" i="132"/>
  <c r="E33" i="132"/>
  <c r="C28" i="132"/>
  <c r="K26" i="132"/>
  <c r="H33" i="132"/>
  <c r="B28" i="132"/>
  <c r="F33" i="131"/>
  <c r="E33" i="131"/>
  <c r="H33" i="131"/>
  <c r="B28" i="131"/>
  <c r="G33" i="131"/>
  <c r="C28" i="131"/>
  <c r="K26" i="131"/>
  <c r="H33" i="130"/>
  <c r="B28" i="130"/>
  <c r="G33" i="130"/>
  <c r="F33" i="130"/>
  <c r="C28" i="130"/>
  <c r="K26" i="130"/>
  <c r="E33" i="130"/>
  <c r="F33" i="129"/>
  <c r="E33" i="129"/>
  <c r="G33" i="129"/>
  <c r="C28" i="129"/>
  <c r="K26" i="129"/>
  <c r="H33" i="129"/>
  <c r="B28" i="129"/>
  <c r="H33" i="128"/>
  <c r="B28" i="128"/>
  <c r="F33" i="128"/>
  <c r="E33" i="128"/>
  <c r="G33" i="128"/>
  <c r="C28" i="128"/>
  <c r="K26" i="128"/>
  <c r="F33" i="127"/>
  <c r="E33" i="127"/>
  <c r="C28" i="127"/>
  <c r="K26" i="127"/>
  <c r="H33" i="127"/>
  <c r="B28" i="127"/>
  <c r="G33" i="127"/>
  <c r="G33" i="126"/>
  <c r="E33" i="126"/>
  <c r="C28" i="126"/>
  <c r="K26" i="126"/>
  <c r="T26" i="126" s="1"/>
  <c r="H33" i="126"/>
  <c r="B28" i="126"/>
  <c r="F33" i="126"/>
  <c r="E33" i="125"/>
  <c r="C28" i="125"/>
  <c r="K26" i="125"/>
  <c r="H33" i="125"/>
  <c r="B28" i="125"/>
  <c r="G33" i="125"/>
  <c r="F33" i="125"/>
  <c r="G33" i="124"/>
  <c r="E33" i="124"/>
  <c r="B28" i="124"/>
  <c r="F33" i="124"/>
  <c r="C28" i="124"/>
  <c r="K26" i="124"/>
  <c r="H33" i="124"/>
  <c r="Y24" i="123"/>
  <c r="X24" i="123"/>
  <c r="W24" i="123"/>
  <c r="B26" i="123"/>
  <c r="Z24" i="123"/>
  <c r="B26" i="122"/>
  <c r="Z24" i="122"/>
  <c r="Y24" i="122"/>
  <c r="X24" i="122"/>
  <c r="W24" i="122"/>
  <c r="Z24" i="121"/>
  <c r="Y24" i="121"/>
  <c r="X24" i="121"/>
  <c r="W24" i="121"/>
  <c r="B26" i="121"/>
  <c r="W24" i="120"/>
  <c r="Z24" i="120"/>
  <c r="Y24" i="120"/>
  <c r="X24" i="120"/>
  <c r="B26" i="120"/>
  <c r="D24" i="119"/>
  <c r="C19" i="119"/>
  <c r="K17" i="119"/>
  <c r="T17" i="119" s="1"/>
  <c r="H24" i="119"/>
  <c r="B19" i="119"/>
  <c r="G24" i="119"/>
  <c r="F24" i="119"/>
  <c r="E24" i="119"/>
  <c r="F24" i="118"/>
  <c r="E24" i="118"/>
  <c r="D24" i="118"/>
  <c r="K17" i="118"/>
  <c r="T17" i="118" s="1"/>
  <c r="C19" i="118"/>
  <c r="H24" i="118"/>
  <c r="B19" i="118"/>
  <c r="G24" i="118"/>
  <c r="AG11" i="115"/>
  <c r="AI11" i="115" s="1"/>
  <c r="AJ11" i="115" s="1"/>
  <c r="AD19" i="117"/>
  <c r="Y1" i="117" s="1"/>
  <c r="H9" i="117"/>
  <c r="H18" i="117" s="1"/>
  <c r="G9" i="117"/>
  <c r="Y27" i="117" s="1"/>
  <c r="F9" i="117"/>
  <c r="O27" i="117" s="1"/>
  <c r="E9" i="117"/>
  <c r="E27" i="117" s="1"/>
  <c r="D9" i="117"/>
  <c r="D27" i="117" s="1"/>
  <c r="C9" i="117"/>
  <c r="U36" i="117" s="1"/>
  <c r="B9" i="117"/>
  <c r="K36" i="117" s="1"/>
  <c r="B8" i="117"/>
  <c r="K8" i="117" s="1"/>
  <c r="AE14" i="117"/>
  <c r="AD23" i="117"/>
  <c r="T28" i="167" l="1"/>
  <c r="Z33" i="167"/>
  <c r="Y33" i="167"/>
  <c r="X33" i="167"/>
  <c r="W33" i="167"/>
  <c r="V33" i="167"/>
  <c r="B35" i="167"/>
  <c r="K35" i="167" s="1"/>
  <c r="X33" i="166"/>
  <c r="W33" i="166"/>
  <c r="V33" i="166"/>
  <c r="B35" i="166"/>
  <c r="K35" i="166" s="1"/>
  <c r="T28" i="166"/>
  <c r="Z33" i="166"/>
  <c r="Y33" i="166"/>
  <c r="V33" i="164"/>
  <c r="T28" i="164"/>
  <c r="B35" i="164"/>
  <c r="K35" i="164" s="1"/>
  <c r="Z33" i="164"/>
  <c r="Y33" i="164"/>
  <c r="X33" i="164"/>
  <c r="W33" i="164"/>
  <c r="Y33" i="165"/>
  <c r="X33" i="165"/>
  <c r="W33" i="165"/>
  <c r="V33" i="165"/>
  <c r="T28" i="165"/>
  <c r="B35" i="165"/>
  <c r="K35" i="165" s="1"/>
  <c r="Z33" i="165"/>
  <c r="B35" i="163"/>
  <c r="K35" i="163" s="1"/>
  <c r="Z33" i="163"/>
  <c r="Y33" i="163"/>
  <c r="X33" i="163"/>
  <c r="W33" i="163"/>
  <c r="V33" i="163"/>
  <c r="T28" i="163"/>
  <c r="W33" i="158"/>
  <c r="X33" i="158"/>
  <c r="V33" i="158"/>
  <c r="T28" i="158"/>
  <c r="B35" i="158"/>
  <c r="K35" i="158" s="1"/>
  <c r="Z33" i="158"/>
  <c r="Y33" i="158"/>
  <c r="X33" i="159"/>
  <c r="V33" i="159"/>
  <c r="Z33" i="159"/>
  <c r="Y33" i="159"/>
  <c r="T28" i="159"/>
  <c r="W33" i="159"/>
  <c r="B35" i="159"/>
  <c r="K35" i="159" s="1"/>
  <c r="X33" i="156"/>
  <c r="W33" i="156"/>
  <c r="V33" i="156"/>
  <c r="B35" i="156"/>
  <c r="K35" i="156" s="1"/>
  <c r="Z33" i="156"/>
  <c r="T28" i="156"/>
  <c r="Y33" i="156"/>
  <c r="B35" i="157"/>
  <c r="K35" i="157" s="1"/>
  <c r="Z33" i="157"/>
  <c r="Y33" i="157"/>
  <c r="V33" i="157"/>
  <c r="X33" i="157"/>
  <c r="W33" i="157"/>
  <c r="T28" i="157"/>
  <c r="V33" i="161"/>
  <c r="T28" i="161"/>
  <c r="Y33" i="161"/>
  <c r="X33" i="161"/>
  <c r="W33" i="161"/>
  <c r="Z33" i="161"/>
  <c r="B35" i="161"/>
  <c r="K35" i="161" s="1"/>
  <c r="Q42" i="162"/>
  <c r="P42" i="162"/>
  <c r="K37" i="162"/>
  <c r="N42" i="162"/>
  <c r="T35" i="162"/>
  <c r="O42" i="162"/>
  <c r="B35" i="160"/>
  <c r="K35" i="160" s="1"/>
  <c r="Y33" i="160"/>
  <c r="T28" i="160"/>
  <c r="Z33" i="160"/>
  <c r="W33" i="160"/>
  <c r="V33" i="160"/>
  <c r="X33" i="160"/>
  <c r="V33" i="152"/>
  <c r="T28" i="152"/>
  <c r="B35" i="152"/>
  <c r="K35" i="152" s="1"/>
  <c r="Y33" i="152"/>
  <c r="Z33" i="152"/>
  <c r="X33" i="152"/>
  <c r="W33" i="152"/>
  <c r="Z33" i="151"/>
  <c r="Y33" i="151"/>
  <c r="X33" i="151"/>
  <c r="B35" i="151"/>
  <c r="K35" i="151" s="1"/>
  <c r="W33" i="151"/>
  <c r="T28" i="151"/>
  <c r="V33" i="151"/>
  <c r="K37" i="150"/>
  <c r="Q42" i="150"/>
  <c r="P42" i="150"/>
  <c r="O42" i="150"/>
  <c r="N42" i="150"/>
  <c r="T35" i="150"/>
  <c r="X33" i="155"/>
  <c r="W33" i="155"/>
  <c r="V33" i="155"/>
  <c r="T28" i="155"/>
  <c r="B35" i="155"/>
  <c r="K35" i="155" s="1"/>
  <c r="Z33" i="155"/>
  <c r="Y33" i="155"/>
  <c r="Z33" i="153"/>
  <c r="Y33" i="153"/>
  <c r="X33" i="153"/>
  <c r="W33" i="153"/>
  <c r="V33" i="153"/>
  <c r="T28" i="153"/>
  <c r="B35" i="153"/>
  <c r="K35" i="153" s="1"/>
  <c r="T28" i="154"/>
  <c r="B35" i="154"/>
  <c r="K35" i="154" s="1"/>
  <c r="Z33" i="154"/>
  <c r="Y33" i="154"/>
  <c r="X33" i="154"/>
  <c r="W33" i="154"/>
  <c r="V33" i="154"/>
  <c r="B35" i="147"/>
  <c r="K35" i="147" s="1"/>
  <c r="Z33" i="147"/>
  <c r="W33" i="147"/>
  <c r="Y33" i="147"/>
  <c r="X33" i="147"/>
  <c r="V33" i="147"/>
  <c r="T28" i="147"/>
  <c r="Y33" i="149"/>
  <c r="Z33" i="149"/>
  <c r="X33" i="149"/>
  <c r="W33" i="149"/>
  <c r="V33" i="149"/>
  <c r="T28" i="149"/>
  <c r="B35" i="149"/>
  <c r="K35" i="149" s="1"/>
  <c r="V33" i="148"/>
  <c r="Z33" i="148"/>
  <c r="W33" i="148"/>
  <c r="T28" i="148"/>
  <c r="B35" i="148"/>
  <c r="K35" i="148" s="1"/>
  <c r="Y33" i="148"/>
  <c r="X33" i="148"/>
  <c r="Y33" i="146"/>
  <c r="X33" i="146"/>
  <c r="W33" i="146"/>
  <c r="V33" i="146"/>
  <c r="B35" i="146"/>
  <c r="K35" i="146" s="1"/>
  <c r="T28" i="146"/>
  <c r="Z33" i="146"/>
  <c r="Y33" i="145"/>
  <c r="X33" i="145"/>
  <c r="W33" i="145"/>
  <c r="V33" i="145"/>
  <c r="Z33" i="145"/>
  <c r="T28" i="145"/>
  <c r="B35" i="145"/>
  <c r="K35" i="145" s="1"/>
  <c r="Y33" i="144"/>
  <c r="X33" i="144"/>
  <c r="W33" i="144"/>
  <c r="V33" i="144"/>
  <c r="T28" i="144"/>
  <c r="Z33" i="144"/>
  <c r="B35" i="144"/>
  <c r="K35" i="144" s="1"/>
  <c r="Y33" i="143"/>
  <c r="X33" i="143"/>
  <c r="W33" i="143"/>
  <c r="V33" i="143"/>
  <c r="T28" i="143"/>
  <c r="B35" i="143"/>
  <c r="K35" i="143" s="1"/>
  <c r="Z33" i="143"/>
  <c r="X33" i="142"/>
  <c r="W33" i="142"/>
  <c r="V33" i="142"/>
  <c r="Y33" i="142"/>
  <c r="B35" i="142"/>
  <c r="K35" i="142" s="1"/>
  <c r="Z33" i="142"/>
  <c r="T28" i="142"/>
  <c r="X33" i="141"/>
  <c r="W33" i="141"/>
  <c r="V33" i="141"/>
  <c r="T28" i="141"/>
  <c r="B35" i="141"/>
  <c r="K35" i="141" s="1"/>
  <c r="Z33" i="141"/>
  <c r="Y33" i="141"/>
  <c r="X33" i="140"/>
  <c r="V33" i="140"/>
  <c r="T28" i="140"/>
  <c r="B35" i="140"/>
  <c r="K35" i="140" s="1"/>
  <c r="Z33" i="140"/>
  <c r="Y33" i="140"/>
  <c r="W33" i="140"/>
  <c r="N33" i="139"/>
  <c r="Q33" i="139"/>
  <c r="P33" i="139"/>
  <c r="O33" i="139"/>
  <c r="L28" i="139"/>
  <c r="K28" i="139"/>
  <c r="T26" i="139"/>
  <c r="M33" i="139"/>
  <c r="Q33" i="138"/>
  <c r="P33" i="138"/>
  <c r="O33" i="138"/>
  <c r="L28" i="138"/>
  <c r="N33" i="138"/>
  <c r="K28" i="138"/>
  <c r="T26" i="138"/>
  <c r="M33" i="138"/>
  <c r="Q33" i="137"/>
  <c r="P33" i="137"/>
  <c r="O33" i="137"/>
  <c r="L28" i="137"/>
  <c r="N33" i="137"/>
  <c r="K28" i="137"/>
  <c r="T26" i="137"/>
  <c r="M33" i="137"/>
  <c r="Q33" i="136"/>
  <c r="P33" i="136"/>
  <c r="O33" i="136"/>
  <c r="L28" i="136"/>
  <c r="N33" i="136"/>
  <c r="K28" i="136"/>
  <c r="T26" i="136"/>
  <c r="M33" i="136"/>
  <c r="Q33" i="135"/>
  <c r="P33" i="135"/>
  <c r="O33" i="135"/>
  <c r="L28" i="135"/>
  <c r="N33" i="135"/>
  <c r="K28" i="135"/>
  <c r="T26" i="135"/>
  <c r="M33" i="135"/>
  <c r="Q33" i="134"/>
  <c r="P33" i="134"/>
  <c r="O33" i="134"/>
  <c r="L28" i="134"/>
  <c r="N33" i="134"/>
  <c r="K28" i="134"/>
  <c r="T26" i="134"/>
  <c r="M33" i="134"/>
  <c r="Q33" i="133"/>
  <c r="P33" i="133"/>
  <c r="O33" i="133"/>
  <c r="L28" i="133"/>
  <c r="N33" i="133"/>
  <c r="K28" i="133"/>
  <c r="T26" i="133"/>
  <c r="M33" i="133"/>
  <c r="Q33" i="132"/>
  <c r="P33" i="132"/>
  <c r="O33" i="132"/>
  <c r="L28" i="132"/>
  <c r="T26" i="132"/>
  <c r="N33" i="132"/>
  <c r="K28" i="132"/>
  <c r="M33" i="132"/>
  <c r="Q33" i="131"/>
  <c r="P33" i="131"/>
  <c r="O33" i="131"/>
  <c r="L28" i="131"/>
  <c r="N33" i="131"/>
  <c r="K28" i="131"/>
  <c r="T26" i="131"/>
  <c r="M33" i="131"/>
  <c r="Q33" i="130"/>
  <c r="N33" i="130"/>
  <c r="K28" i="130"/>
  <c r="T26" i="130"/>
  <c r="L28" i="130"/>
  <c r="M33" i="130"/>
  <c r="P33" i="130"/>
  <c r="O33" i="130"/>
  <c r="Q33" i="129"/>
  <c r="P33" i="129"/>
  <c r="O33" i="129"/>
  <c r="L28" i="129"/>
  <c r="N33" i="129"/>
  <c r="K28" i="129"/>
  <c r="T26" i="129"/>
  <c r="M33" i="129"/>
  <c r="Q33" i="128"/>
  <c r="P33" i="128"/>
  <c r="O33" i="128"/>
  <c r="L28" i="128"/>
  <c r="N33" i="128"/>
  <c r="K28" i="128"/>
  <c r="T26" i="128"/>
  <c r="M33" i="128"/>
  <c r="Q33" i="127"/>
  <c r="P33" i="127"/>
  <c r="O33" i="127"/>
  <c r="L28" i="127"/>
  <c r="N33" i="127"/>
  <c r="K28" i="127"/>
  <c r="T26" i="127"/>
  <c r="M33" i="127"/>
  <c r="Q33" i="126"/>
  <c r="P33" i="126"/>
  <c r="O33" i="126"/>
  <c r="K28" i="126"/>
  <c r="L28" i="126"/>
  <c r="N33" i="126"/>
  <c r="M33" i="126"/>
  <c r="Q33" i="125"/>
  <c r="P33" i="125"/>
  <c r="O33" i="125"/>
  <c r="L28" i="125"/>
  <c r="N33" i="125"/>
  <c r="K28" i="125"/>
  <c r="T26" i="125"/>
  <c r="M33" i="125"/>
  <c r="Q33" i="124"/>
  <c r="P33" i="124"/>
  <c r="O33" i="124"/>
  <c r="L28" i="124"/>
  <c r="N33" i="124"/>
  <c r="K28" i="124"/>
  <c r="T26" i="124"/>
  <c r="M33" i="124"/>
  <c r="E33" i="123"/>
  <c r="C28" i="123"/>
  <c r="K26" i="123"/>
  <c r="H33" i="123"/>
  <c r="B28" i="123"/>
  <c r="G33" i="123"/>
  <c r="F33" i="123"/>
  <c r="H33" i="122"/>
  <c r="B28" i="122"/>
  <c r="G33" i="122"/>
  <c r="C28" i="122"/>
  <c r="F33" i="122"/>
  <c r="E33" i="122"/>
  <c r="K26" i="122"/>
  <c r="G33" i="121"/>
  <c r="F33" i="121"/>
  <c r="E33" i="121"/>
  <c r="C28" i="121"/>
  <c r="K26" i="121"/>
  <c r="H33" i="121"/>
  <c r="B28" i="121"/>
  <c r="G33" i="120"/>
  <c r="F33" i="120"/>
  <c r="E33" i="120"/>
  <c r="C28" i="120"/>
  <c r="K26" i="120"/>
  <c r="H33" i="120"/>
  <c r="B28" i="120"/>
  <c r="Z24" i="119"/>
  <c r="Y24" i="119"/>
  <c r="X24" i="119"/>
  <c r="W24" i="119"/>
  <c r="B26" i="119"/>
  <c r="B26" i="118"/>
  <c r="Z24" i="118"/>
  <c r="Y24" i="118"/>
  <c r="W24" i="118"/>
  <c r="X24" i="118"/>
  <c r="AD24" i="117"/>
  <c r="AE12" i="117"/>
  <c r="L10" i="117"/>
  <c r="Q15" i="117"/>
  <c r="Q14" i="117"/>
  <c r="K10" i="117"/>
  <c r="P15" i="117"/>
  <c r="P14" i="117"/>
  <c r="O15" i="117"/>
  <c r="N15" i="117"/>
  <c r="M15" i="117"/>
  <c r="L15" i="117"/>
  <c r="K15" i="117"/>
  <c r="M10" i="117"/>
  <c r="T8" i="117"/>
  <c r="K9" i="117"/>
  <c r="U9" i="117"/>
  <c r="K18" i="117"/>
  <c r="U18" i="117"/>
  <c r="F27" i="117"/>
  <c r="P27" i="117"/>
  <c r="Z27" i="117"/>
  <c r="B36" i="117"/>
  <c r="L36" i="117"/>
  <c r="V36" i="117"/>
  <c r="B45" i="117"/>
  <c r="L9" i="117"/>
  <c r="V9" i="117"/>
  <c r="B18" i="117"/>
  <c r="L18" i="117"/>
  <c r="V18" i="117"/>
  <c r="G27" i="117"/>
  <c r="Q27" i="117"/>
  <c r="C36" i="117"/>
  <c r="M36" i="117"/>
  <c r="W36" i="117"/>
  <c r="C45" i="117"/>
  <c r="M9" i="117"/>
  <c r="W9" i="117"/>
  <c r="C18" i="117"/>
  <c r="M18" i="117"/>
  <c r="W18" i="117"/>
  <c r="H27" i="117"/>
  <c r="T27" i="117"/>
  <c r="D36" i="117"/>
  <c r="N36" i="117"/>
  <c r="X36" i="117"/>
  <c r="D45" i="117"/>
  <c r="N9" i="117"/>
  <c r="X9" i="117"/>
  <c r="D18" i="117"/>
  <c r="N18" i="117"/>
  <c r="X18" i="117"/>
  <c r="K27" i="117"/>
  <c r="U27" i="117"/>
  <c r="E36" i="117"/>
  <c r="O36" i="117"/>
  <c r="Y36" i="117"/>
  <c r="E45" i="117"/>
  <c r="O9" i="117"/>
  <c r="Y9" i="117"/>
  <c r="E18" i="117"/>
  <c r="O18" i="117"/>
  <c r="Y18" i="117"/>
  <c r="B27" i="117"/>
  <c r="L27" i="117"/>
  <c r="V27" i="117"/>
  <c r="F36" i="117"/>
  <c r="P36" i="117"/>
  <c r="Z36" i="117"/>
  <c r="F45" i="117"/>
  <c r="P9" i="117"/>
  <c r="Z9" i="117"/>
  <c r="F18" i="117"/>
  <c r="P18" i="117"/>
  <c r="Z18" i="117"/>
  <c r="C27" i="117"/>
  <c r="M27" i="117"/>
  <c r="W27" i="117"/>
  <c r="G36" i="117"/>
  <c r="Q36" i="117"/>
  <c r="G45" i="117"/>
  <c r="Q9" i="117"/>
  <c r="G18" i="117"/>
  <c r="Q18" i="117"/>
  <c r="N27" i="117"/>
  <c r="X27" i="117"/>
  <c r="H36" i="117"/>
  <c r="T36" i="117"/>
  <c r="H45" i="117"/>
  <c r="T9" i="117"/>
  <c r="T18" i="117"/>
  <c r="Z30" i="90"/>
  <c r="AL11" i="90"/>
  <c r="AI14" i="90"/>
  <c r="AJ12" i="90"/>
  <c r="AG13" i="90"/>
  <c r="AI12" i="90"/>
  <c r="AG11" i="90"/>
  <c r="AL13" i="90"/>
  <c r="AG14" i="90"/>
  <c r="AJ11" i="90"/>
  <c r="AL12" i="90"/>
  <c r="AM10" i="90"/>
  <c r="AM13" i="90"/>
  <c r="AI10" i="90"/>
  <c r="AH13" i="90"/>
  <c r="AI13" i="90"/>
  <c r="AK10" i="90"/>
  <c r="AJ14" i="90"/>
  <c r="AG12" i="90"/>
  <c r="AH11" i="90"/>
  <c r="AH12" i="90"/>
  <c r="AK12" i="90"/>
  <c r="AL10" i="90"/>
  <c r="AJ10" i="90"/>
  <c r="AJ13" i="90"/>
  <c r="AM11" i="90"/>
  <c r="AM12" i="90"/>
  <c r="AK13" i="90"/>
  <c r="AI11" i="90"/>
  <c r="AH14" i="90"/>
  <c r="AK14" i="90"/>
  <c r="AK11" i="90"/>
  <c r="Q42" i="167" l="1"/>
  <c r="P42" i="167"/>
  <c r="O42" i="167"/>
  <c r="N42" i="167"/>
  <c r="T35" i="167"/>
  <c r="K37" i="167"/>
  <c r="Q42" i="166"/>
  <c r="P42" i="166"/>
  <c r="O42" i="166"/>
  <c r="K37" i="166"/>
  <c r="N42" i="166"/>
  <c r="T35" i="166"/>
  <c r="K37" i="163"/>
  <c r="Q42" i="163"/>
  <c r="P42" i="163"/>
  <c r="O42" i="163"/>
  <c r="N42" i="163"/>
  <c r="T35" i="163"/>
  <c r="Q42" i="165"/>
  <c r="P42" i="165"/>
  <c r="O42" i="165"/>
  <c r="N42" i="165"/>
  <c r="T35" i="165"/>
  <c r="K37" i="165"/>
  <c r="O42" i="164"/>
  <c r="N42" i="164"/>
  <c r="T35" i="164"/>
  <c r="K37" i="164"/>
  <c r="Q42" i="164"/>
  <c r="P42" i="164"/>
  <c r="H51" i="162"/>
  <c r="V42" i="162"/>
  <c r="G51" i="162"/>
  <c r="F51" i="162"/>
  <c r="Y42" i="162"/>
  <c r="T37" i="162"/>
  <c r="X42" i="162"/>
  <c r="W42" i="162"/>
  <c r="E51" i="162"/>
  <c r="D51" i="162"/>
  <c r="Z42" i="162"/>
  <c r="K37" i="157"/>
  <c r="O42" i="157"/>
  <c r="N42" i="157"/>
  <c r="T35" i="157"/>
  <c r="Q42" i="157"/>
  <c r="P42" i="157"/>
  <c r="Q42" i="159"/>
  <c r="O42" i="159"/>
  <c r="T35" i="159"/>
  <c r="P42" i="159"/>
  <c r="K37" i="159"/>
  <c r="N42" i="159"/>
  <c r="N42" i="158"/>
  <c r="T35" i="158"/>
  <c r="P42" i="158"/>
  <c r="O42" i="158"/>
  <c r="K37" i="158"/>
  <c r="Q42" i="158"/>
  <c r="O42" i="161"/>
  <c r="Q42" i="161"/>
  <c r="P42" i="161"/>
  <c r="T35" i="161"/>
  <c r="N42" i="161"/>
  <c r="K37" i="161"/>
  <c r="K37" i="160"/>
  <c r="O42" i="160"/>
  <c r="N42" i="160"/>
  <c r="T35" i="160"/>
  <c r="P42" i="160"/>
  <c r="Q42" i="160"/>
  <c r="Q42" i="156"/>
  <c r="P42" i="156"/>
  <c r="O42" i="156"/>
  <c r="K37" i="156"/>
  <c r="N42" i="156"/>
  <c r="T35" i="156"/>
  <c r="N42" i="154"/>
  <c r="T35" i="154"/>
  <c r="K37" i="154"/>
  <c r="Q42" i="154"/>
  <c r="P42" i="154"/>
  <c r="O42" i="154"/>
  <c r="Q42" i="153"/>
  <c r="P42" i="153"/>
  <c r="O42" i="153"/>
  <c r="N42" i="153"/>
  <c r="T35" i="153"/>
  <c r="K37" i="153"/>
  <c r="Q42" i="155"/>
  <c r="P42" i="155"/>
  <c r="O42" i="155"/>
  <c r="N42" i="155"/>
  <c r="T35" i="155"/>
  <c r="K37" i="155"/>
  <c r="X42" i="150"/>
  <c r="W42" i="150"/>
  <c r="H51" i="150"/>
  <c r="V42" i="150"/>
  <c r="G51" i="150"/>
  <c r="F51" i="150"/>
  <c r="Z42" i="150"/>
  <c r="E51" i="150"/>
  <c r="D51" i="150"/>
  <c r="Y42" i="150"/>
  <c r="T37" i="150"/>
  <c r="Q42" i="151"/>
  <c r="N42" i="151"/>
  <c r="K37" i="151"/>
  <c r="P42" i="151"/>
  <c r="O42" i="151"/>
  <c r="T35" i="151"/>
  <c r="O42" i="152"/>
  <c r="N42" i="152"/>
  <c r="T35" i="152"/>
  <c r="K37" i="152"/>
  <c r="Q42" i="152"/>
  <c r="P42" i="152"/>
  <c r="T35" i="149"/>
  <c r="Q42" i="149"/>
  <c r="N42" i="149"/>
  <c r="P42" i="149"/>
  <c r="O42" i="149"/>
  <c r="K37" i="149"/>
  <c r="O42" i="148"/>
  <c r="N42" i="148"/>
  <c r="T35" i="148"/>
  <c r="P42" i="148"/>
  <c r="K37" i="148"/>
  <c r="Q42" i="148"/>
  <c r="K37" i="147"/>
  <c r="P42" i="147"/>
  <c r="Q42" i="147"/>
  <c r="N42" i="147"/>
  <c r="O42" i="147"/>
  <c r="T35" i="147"/>
  <c r="Q42" i="146"/>
  <c r="P42" i="146"/>
  <c r="O42" i="146"/>
  <c r="N42" i="146"/>
  <c r="T35" i="146"/>
  <c r="K37" i="146"/>
  <c r="Q42" i="145"/>
  <c r="P42" i="145"/>
  <c r="O42" i="145"/>
  <c r="N42" i="145"/>
  <c r="T35" i="145"/>
  <c r="K37" i="145"/>
  <c r="Q42" i="144"/>
  <c r="P42" i="144"/>
  <c r="O42" i="144"/>
  <c r="N42" i="144"/>
  <c r="T35" i="144"/>
  <c r="K37" i="144"/>
  <c r="Q42" i="143"/>
  <c r="P42" i="143"/>
  <c r="O42" i="143"/>
  <c r="N42" i="143"/>
  <c r="T35" i="143"/>
  <c r="K37" i="143"/>
  <c r="N42" i="142"/>
  <c r="T35" i="142"/>
  <c r="O42" i="142"/>
  <c r="Q42" i="142"/>
  <c r="K37" i="142"/>
  <c r="P42" i="142"/>
  <c r="N42" i="141"/>
  <c r="M42" i="141"/>
  <c r="M37" i="141"/>
  <c r="T35" i="141"/>
  <c r="L37" i="141"/>
  <c r="Q42" i="141"/>
  <c r="K37" i="141"/>
  <c r="P42" i="141"/>
  <c r="O42" i="141"/>
  <c r="N42" i="140"/>
  <c r="M37" i="140"/>
  <c r="T35" i="140"/>
  <c r="L37" i="140"/>
  <c r="Q42" i="140"/>
  <c r="K37" i="140"/>
  <c r="P42" i="140"/>
  <c r="O42" i="140"/>
  <c r="M42" i="140"/>
  <c r="X33" i="139"/>
  <c r="Z33" i="139"/>
  <c r="W33" i="139"/>
  <c r="V33" i="139"/>
  <c r="T28" i="139"/>
  <c r="B35" i="139"/>
  <c r="K35" i="139" s="1"/>
  <c r="Y33" i="139"/>
  <c r="X33" i="138"/>
  <c r="V33" i="138"/>
  <c r="T28" i="138"/>
  <c r="B35" i="138"/>
  <c r="K35" i="138" s="1"/>
  <c r="Z33" i="138"/>
  <c r="Y33" i="138"/>
  <c r="W33" i="138"/>
  <c r="X33" i="137"/>
  <c r="W33" i="137"/>
  <c r="V33" i="137"/>
  <c r="T28" i="137"/>
  <c r="B35" i="137"/>
  <c r="K35" i="137" s="1"/>
  <c r="Z33" i="137"/>
  <c r="Y33" i="137"/>
  <c r="X33" i="136"/>
  <c r="W33" i="136"/>
  <c r="V33" i="136"/>
  <c r="T28" i="136"/>
  <c r="B35" i="136"/>
  <c r="K35" i="136" s="1"/>
  <c r="Z33" i="136"/>
  <c r="Y33" i="136"/>
  <c r="X33" i="135"/>
  <c r="V33" i="135"/>
  <c r="T28" i="135"/>
  <c r="B35" i="135"/>
  <c r="K35" i="135" s="1"/>
  <c r="Z33" i="135"/>
  <c r="Y33" i="135"/>
  <c r="W33" i="135"/>
  <c r="X33" i="134"/>
  <c r="V33" i="134"/>
  <c r="T28" i="134"/>
  <c r="B35" i="134"/>
  <c r="K35" i="134" s="1"/>
  <c r="Z33" i="134"/>
  <c r="W33" i="134"/>
  <c r="Y33" i="134"/>
  <c r="X33" i="133"/>
  <c r="V33" i="133"/>
  <c r="T28" i="133"/>
  <c r="B35" i="133"/>
  <c r="K35" i="133" s="1"/>
  <c r="Z33" i="133"/>
  <c r="W33" i="133"/>
  <c r="Y33" i="133"/>
  <c r="X33" i="132"/>
  <c r="V33" i="132"/>
  <c r="T28" i="132"/>
  <c r="B35" i="132"/>
  <c r="K35" i="132" s="1"/>
  <c r="Z33" i="132"/>
  <c r="Y33" i="132"/>
  <c r="W33" i="132"/>
  <c r="V33" i="131"/>
  <c r="T28" i="131"/>
  <c r="B35" i="131"/>
  <c r="K35" i="131" s="1"/>
  <c r="Z33" i="131"/>
  <c r="X33" i="131"/>
  <c r="W33" i="131"/>
  <c r="Y33" i="131"/>
  <c r="X33" i="130"/>
  <c r="V33" i="130"/>
  <c r="B35" i="130"/>
  <c r="K35" i="130" s="1"/>
  <c r="Z33" i="130"/>
  <c r="Y33" i="130"/>
  <c r="W33" i="130"/>
  <c r="T28" i="130"/>
  <c r="T28" i="129"/>
  <c r="B35" i="129"/>
  <c r="K35" i="129" s="1"/>
  <c r="Z33" i="129"/>
  <c r="W33" i="129"/>
  <c r="V33" i="129"/>
  <c r="Y33" i="129"/>
  <c r="X33" i="129"/>
  <c r="X33" i="128"/>
  <c r="V33" i="128"/>
  <c r="T28" i="128"/>
  <c r="B35" i="128"/>
  <c r="K35" i="128" s="1"/>
  <c r="Z33" i="128"/>
  <c r="W33" i="128"/>
  <c r="Y33" i="128"/>
  <c r="T28" i="127"/>
  <c r="B35" i="127"/>
  <c r="K35" i="127" s="1"/>
  <c r="Z33" i="127"/>
  <c r="V33" i="127"/>
  <c r="Y33" i="127"/>
  <c r="X33" i="127"/>
  <c r="W33" i="127"/>
  <c r="V33" i="126"/>
  <c r="T28" i="126"/>
  <c r="B35" i="126"/>
  <c r="K35" i="126" s="1"/>
  <c r="Z33" i="126"/>
  <c r="Y33" i="126"/>
  <c r="X33" i="126"/>
  <c r="W33" i="126"/>
  <c r="T28" i="125"/>
  <c r="B35" i="125"/>
  <c r="K35" i="125" s="1"/>
  <c r="Z33" i="125"/>
  <c r="Y33" i="125"/>
  <c r="X33" i="125"/>
  <c r="W33" i="125"/>
  <c r="V33" i="125"/>
  <c r="X33" i="124"/>
  <c r="V33" i="124"/>
  <c r="T28" i="124"/>
  <c r="B35" i="124"/>
  <c r="K35" i="124" s="1"/>
  <c r="Z33" i="124"/>
  <c r="Y33" i="124"/>
  <c r="W33" i="124"/>
  <c r="Q33" i="123"/>
  <c r="P33" i="123"/>
  <c r="O33" i="123"/>
  <c r="L28" i="123"/>
  <c r="N33" i="123"/>
  <c r="K28" i="123"/>
  <c r="T26" i="123"/>
  <c r="M33" i="123"/>
  <c r="Q33" i="122"/>
  <c r="P33" i="122"/>
  <c r="O33" i="122"/>
  <c r="L28" i="122"/>
  <c r="N33" i="122"/>
  <c r="K28" i="122"/>
  <c r="T26" i="122"/>
  <c r="M33" i="122"/>
  <c r="Q33" i="121"/>
  <c r="P33" i="121"/>
  <c r="O33" i="121"/>
  <c r="L28" i="121"/>
  <c r="K28" i="121"/>
  <c r="N33" i="121"/>
  <c r="T26" i="121"/>
  <c r="M33" i="121"/>
  <c r="O33" i="120"/>
  <c r="N33" i="120"/>
  <c r="T26" i="120"/>
  <c r="Q33" i="120"/>
  <c r="L28" i="120"/>
  <c r="P33" i="120"/>
  <c r="K28" i="120"/>
  <c r="M33" i="120"/>
  <c r="F33" i="119"/>
  <c r="E33" i="119"/>
  <c r="G33" i="119"/>
  <c r="C28" i="119"/>
  <c r="K26" i="119"/>
  <c r="H33" i="119"/>
  <c r="B28" i="119"/>
  <c r="H33" i="118"/>
  <c r="B28" i="118"/>
  <c r="G33" i="118"/>
  <c r="F33" i="118"/>
  <c r="E33" i="118"/>
  <c r="C28" i="118"/>
  <c r="K26" i="118"/>
  <c r="T15" i="117"/>
  <c r="B17" i="117"/>
  <c r="Z15" i="117"/>
  <c r="Y15" i="117"/>
  <c r="X15" i="117"/>
  <c r="V10" i="117"/>
  <c r="W15" i="117"/>
  <c r="U10" i="117"/>
  <c r="V15" i="117"/>
  <c r="T10" i="117"/>
  <c r="U15" i="117"/>
  <c r="B3" i="116"/>
  <c r="H9" i="112"/>
  <c r="G9" i="112"/>
  <c r="F9" i="112"/>
  <c r="E9" i="112"/>
  <c r="D9" i="112"/>
  <c r="D36" i="112" s="1"/>
  <c r="C9" i="112"/>
  <c r="B9" i="112"/>
  <c r="B8" i="112"/>
  <c r="K8" i="112" s="1"/>
  <c r="H9" i="111"/>
  <c r="Z27" i="111" s="1"/>
  <c r="G9" i="111"/>
  <c r="F9" i="111"/>
  <c r="X27" i="111" s="1"/>
  <c r="E9" i="111"/>
  <c r="D9" i="111"/>
  <c r="C9" i="111"/>
  <c r="B9" i="111"/>
  <c r="B36" i="111" s="1"/>
  <c r="B8" i="111"/>
  <c r="K8" i="111" s="1"/>
  <c r="H9" i="110"/>
  <c r="Q9" i="110" s="1"/>
  <c r="G9" i="110"/>
  <c r="G45" i="110" s="1"/>
  <c r="F9" i="110"/>
  <c r="O36" i="110" s="1"/>
  <c r="E9" i="110"/>
  <c r="D9" i="110"/>
  <c r="C9" i="110"/>
  <c r="L36" i="110" s="1"/>
  <c r="B9" i="110"/>
  <c r="K9" i="110" s="1"/>
  <c r="B8" i="110"/>
  <c r="K8" i="110" s="1"/>
  <c r="H9" i="108"/>
  <c r="G9" i="108"/>
  <c r="F9" i="108"/>
  <c r="F18" i="108" s="1"/>
  <c r="E9" i="108"/>
  <c r="N9" i="108" s="1"/>
  <c r="D9" i="108"/>
  <c r="D36" i="108" s="1"/>
  <c r="C9" i="108"/>
  <c r="B9" i="108"/>
  <c r="B36" i="108" s="1"/>
  <c r="B8" i="108"/>
  <c r="K8" i="108" s="1"/>
  <c r="H9" i="103"/>
  <c r="H45" i="103" s="1"/>
  <c r="G9" i="103"/>
  <c r="G27" i="103" s="1"/>
  <c r="F9" i="103"/>
  <c r="O9" i="103" s="1"/>
  <c r="E9" i="103"/>
  <c r="D9" i="103"/>
  <c r="C9" i="103"/>
  <c r="C36" i="103" s="1"/>
  <c r="B9" i="103"/>
  <c r="B8" i="103"/>
  <c r="K8" i="103" s="1"/>
  <c r="H9" i="113"/>
  <c r="G9" i="113"/>
  <c r="Y9" i="113" s="1"/>
  <c r="F9" i="113"/>
  <c r="X9" i="113" s="1"/>
  <c r="E9" i="113"/>
  <c r="D9" i="113"/>
  <c r="C9" i="113"/>
  <c r="B9" i="113"/>
  <c r="T27" i="113" s="1"/>
  <c r="B8" i="113"/>
  <c r="K8" i="113" s="1"/>
  <c r="H9" i="105"/>
  <c r="H36" i="105" s="1"/>
  <c r="G9" i="105"/>
  <c r="F9" i="105"/>
  <c r="F45" i="105" s="1"/>
  <c r="E9" i="105"/>
  <c r="E45" i="105" s="1"/>
  <c r="D9" i="105"/>
  <c r="C9" i="105"/>
  <c r="U27" i="105" s="1"/>
  <c r="B9" i="105"/>
  <c r="K27" i="105" s="1"/>
  <c r="B8" i="105"/>
  <c r="K8" i="105" s="1"/>
  <c r="H9" i="102"/>
  <c r="Q9" i="102" s="1"/>
  <c r="G9" i="102"/>
  <c r="G18" i="102" s="1"/>
  <c r="F9" i="102"/>
  <c r="E9" i="102"/>
  <c r="D9" i="102"/>
  <c r="C9" i="102"/>
  <c r="B9" i="102"/>
  <c r="T18" i="102" s="1"/>
  <c r="B8" i="102"/>
  <c r="K8" i="102" s="1"/>
  <c r="H9" i="107"/>
  <c r="H36" i="107" s="1"/>
  <c r="G9" i="107"/>
  <c r="F9" i="107"/>
  <c r="F36" i="107" s="1"/>
  <c r="E9" i="107"/>
  <c r="E36" i="107" s="1"/>
  <c r="D9" i="107"/>
  <c r="C9" i="107"/>
  <c r="L36" i="107" s="1"/>
  <c r="B9" i="107"/>
  <c r="K36" i="107" s="1"/>
  <c r="B8" i="107"/>
  <c r="K8" i="107" s="1"/>
  <c r="Q14" i="107" s="1"/>
  <c r="H9" i="106"/>
  <c r="G9" i="106"/>
  <c r="G27" i="106" s="1"/>
  <c r="F9" i="106"/>
  <c r="E9" i="106"/>
  <c r="D9" i="106"/>
  <c r="D36" i="106" s="1"/>
  <c r="C9" i="106"/>
  <c r="B9" i="106"/>
  <c r="B36" i="106" s="1"/>
  <c r="B8" i="106"/>
  <c r="K8" i="106" s="1"/>
  <c r="Q15" i="106" s="1"/>
  <c r="H9" i="100"/>
  <c r="Z18" i="100" s="1"/>
  <c r="G9" i="100"/>
  <c r="P27" i="100" s="1"/>
  <c r="F9" i="100"/>
  <c r="O9" i="100" s="1"/>
  <c r="E9" i="100"/>
  <c r="D9" i="100"/>
  <c r="C9" i="100"/>
  <c r="U18" i="100" s="1"/>
  <c r="B9" i="100"/>
  <c r="K9" i="100" s="1"/>
  <c r="B8" i="100"/>
  <c r="K8" i="100" s="1"/>
  <c r="H9" i="99"/>
  <c r="H45" i="99" s="1"/>
  <c r="G9" i="99"/>
  <c r="P9" i="99" s="1"/>
  <c r="F9" i="99"/>
  <c r="F27" i="99" s="1"/>
  <c r="E9" i="99"/>
  <c r="E36" i="99" s="1"/>
  <c r="D9" i="99"/>
  <c r="C9" i="99"/>
  <c r="L9" i="99" s="1"/>
  <c r="B9" i="99"/>
  <c r="B8" i="99"/>
  <c r="K8" i="99" s="1"/>
  <c r="P14" i="99" s="1"/>
  <c r="H9" i="98"/>
  <c r="Q18" i="98" s="1"/>
  <c r="G9" i="98"/>
  <c r="F9" i="98"/>
  <c r="F36" i="98" s="1"/>
  <c r="E9" i="98"/>
  <c r="D9" i="98"/>
  <c r="C9" i="98"/>
  <c r="L36" i="98" s="1"/>
  <c r="B9" i="98"/>
  <c r="B8" i="98"/>
  <c r="K8" i="98" s="1"/>
  <c r="H9" i="97"/>
  <c r="Z36" i="97" s="1"/>
  <c r="G9" i="97"/>
  <c r="Y27" i="97" s="1"/>
  <c r="F9" i="97"/>
  <c r="O27" i="97" s="1"/>
  <c r="E9" i="97"/>
  <c r="D9" i="97"/>
  <c r="M9" i="97" s="1"/>
  <c r="C9" i="97"/>
  <c r="U36" i="97" s="1"/>
  <c r="B9" i="97"/>
  <c r="K36" i="97" s="1"/>
  <c r="B8" i="97"/>
  <c r="K8" i="97" s="1"/>
  <c r="H9" i="96"/>
  <c r="H36" i="96" s="1"/>
  <c r="G9" i="96"/>
  <c r="G36" i="96" s="1"/>
  <c r="F9" i="96"/>
  <c r="X18" i="96" s="1"/>
  <c r="E9" i="96"/>
  <c r="D9" i="96"/>
  <c r="D36" i="96" s="1"/>
  <c r="C9" i="96"/>
  <c r="L36" i="96" s="1"/>
  <c r="B9" i="96"/>
  <c r="B8" i="96"/>
  <c r="K8" i="96" s="1"/>
  <c r="H9" i="95"/>
  <c r="G9" i="95"/>
  <c r="F9" i="95"/>
  <c r="X9" i="95" s="1"/>
  <c r="E9" i="95"/>
  <c r="D9" i="95"/>
  <c r="C9" i="95"/>
  <c r="B9" i="95"/>
  <c r="K27" i="95" s="1"/>
  <c r="B8" i="95"/>
  <c r="K8" i="95" s="1"/>
  <c r="H9" i="94"/>
  <c r="H36" i="94" s="1"/>
  <c r="G9" i="94"/>
  <c r="P18" i="94" s="1"/>
  <c r="F9" i="94"/>
  <c r="F36" i="94" s="1"/>
  <c r="E9" i="94"/>
  <c r="E36" i="94" s="1"/>
  <c r="D9" i="94"/>
  <c r="C9" i="94"/>
  <c r="L36" i="94" s="1"/>
  <c r="B9" i="94"/>
  <c r="B8" i="94"/>
  <c r="K8" i="94" s="1"/>
  <c r="P14" i="94" s="1"/>
  <c r="H9" i="93"/>
  <c r="H36" i="93" s="1"/>
  <c r="G9" i="93"/>
  <c r="F9" i="93"/>
  <c r="F36" i="93" s="1"/>
  <c r="E9" i="93"/>
  <c r="E36" i="93" s="1"/>
  <c r="D9" i="93"/>
  <c r="C9" i="93"/>
  <c r="L9" i="93" s="1"/>
  <c r="B9" i="93"/>
  <c r="B36" i="93" s="1"/>
  <c r="B8" i="93"/>
  <c r="K8" i="93" s="1"/>
  <c r="H9" i="92"/>
  <c r="G9" i="92"/>
  <c r="F9" i="92"/>
  <c r="F36" i="92" s="1"/>
  <c r="E9" i="92"/>
  <c r="D9" i="92"/>
  <c r="D27" i="92" s="1"/>
  <c r="C9" i="92"/>
  <c r="U27" i="92" s="1"/>
  <c r="B9" i="92"/>
  <c r="B8" i="92"/>
  <c r="K8" i="92" s="1"/>
  <c r="H9" i="91"/>
  <c r="Q9" i="91" s="1"/>
  <c r="G9" i="91"/>
  <c r="P27" i="91" s="1"/>
  <c r="F9" i="91"/>
  <c r="E9" i="91"/>
  <c r="D9" i="91"/>
  <c r="C9" i="91"/>
  <c r="B9" i="91"/>
  <c r="K9" i="91" s="1"/>
  <c r="B8" i="91"/>
  <c r="K8" i="91" s="1"/>
  <c r="H51" i="167" l="1"/>
  <c r="V42" i="167"/>
  <c r="G51" i="167"/>
  <c r="F51" i="167"/>
  <c r="E51" i="167"/>
  <c r="D51" i="167"/>
  <c r="Z42" i="167"/>
  <c r="Y42" i="167"/>
  <c r="T37" i="167"/>
  <c r="X42" i="167"/>
  <c r="W42" i="167"/>
  <c r="G51" i="166"/>
  <c r="F51" i="166"/>
  <c r="E51" i="166"/>
  <c r="D51" i="166"/>
  <c r="Z42" i="166"/>
  <c r="X42" i="166"/>
  <c r="Y42" i="166"/>
  <c r="T37" i="166"/>
  <c r="W42" i="166"/>
  <c r="H51" i="166"/>
  <c r="V42" i="166"/>
  <c r="E51" i="164"/>
  <c r="D51" i="164"/>
  <c r="Z42" i="164"/>
  <c r="Y42" i="164"/>
  <c r="T37" i="164"/>
  <c r="X42" i="164"/>
  <c r="W42" i="164"/>
  <c r="H51" i="164"/>
  <c r="V42" i="164"/>
  <c r="G51" i="164"/>
  <c r="F51" i="164"/>
  <c r="X42" i="163"/>
  <c r="W42" i="163"/>
  <c r="H51" i="163"/>
  <c r="V42" i="163"/>
  <c r="G51" i="163"/>
  <c r="F51" i="163"/>
  <c r="E51" i="163"/>
  <c r="D51" i="163"/>
  <c r="Z42" i="163"/>
  <c r="Y42" i="163"/>
  <c r="T37" i="163"/>
  <c r="H51" i="165"/>
  <c r="V42" i="165"/>
  <c r="G51" i="165"/>
  <c r="F51" i="165"/>
  <c r="E51" i="165"/>
  <c r="D51" i="165"/>
  <c r="Z42" i="165"/>
  <c r="Y42" i="165"/>
  <c r="T37" i="165"/>
  <c r="X42" i="165"/>
  <c r="W42" i="165"/>
  <c r="G51" i="156"/>
  <c r="F51" i="156"/>
  <c r="E51" i="156"/>
  <c r="X42" i="156"/>
  <c r="W42" i="156"/>
  <c r="Y42" i="156"/>
  <c r="V42" i="156"/>
  <c r="D51" i="156"/>
  <c r="H51" i="156"/>
  <c r="T37" i="156"/>
  <c r="Z42" i="156"/>
  <c r="X42" i="160"/>
  <c r="H51" i="160"/>
  <c r="V42" i="160"/>
  <c r="E51" i="160"/>
  <c r="D51" i="160"/>
  <c r="Z42" i="160"/>
  <c r="Y42" i="160"/>
  <c r="T37" i="160"/>
  <c r="F51" i="160"/>
  <c r="W42" i="160"/>
  <c r="G51" i="160"/>
  <c r="X42" i="157"/>
  <c r="W42" i="157"/>
  <c r="H51" i="157"/>
  <c r="V42" i="157"/>
  <c r="E51" i="157"/>
  <c r="D51" i="157"/>
  <c r="Z42" i="157"/>
  <c r="F51" i="157"/>
  <c r="G51" i="157"/>
  <c r="Y42" i="157"/>
  <c r="T37" i="157"/>
  <c r="G51" i="159"/>
  <c r="E51" i="159"/>
  <c r="W42" i="159"/>
  <c r="H51" i="159"/>
  <c r="V42" i="159"/>
  <c r="Z42" i="159"/>
  <c r="F51" i="159"/>
  <c r="Y42" i="159"/>
  <c r="X42" i="159"/>
  <c r="T37" i="159"/>
  <c r="D51" i="159"/>
  <c r="E51" i="161"/>
  <c r="Y42" i="161"/>
  <c r="T37" i="161"/>
  <c r="H51" i="161"/>
  <c r="V42" i="161"/>
  <c r="G51" i="161"/>
  <c r="F51" i="161"/>
  <c r="Z42" i="161"/>
  <c r="W42" i="161"/>
  <c r="D51" i="161"/>
  <c r="X42" i="161"/>
  <c r="D51" i="158"/>
  <c r="Z42" i="158"/>
  <c r="F51" i="158"/>
  <c r="E51" i="158"/>
  <c r="Y42" i="158"/>
  <c r="X42" i="158"/>
  <c r="G51" i="158"/>
  <c r="V42" i="158"/>
  <c r="H51" i="158"/>
  <c r="W42" i="158"/>
  <c r="T37" i="158"/>
  <c r="E51" i="152"/>
  <c r="D51" i="152"/>
  <c r="Z42" i="152"/>
  <c r="Y42" i="152"/>
  <c r="T37" i="152"/>
  <c r="X42" i="152"/>
  <c r="W42" i="152"/>
  <c r="H51" i="152"/>
  <c r="V42" i="152"/>
  <c r="G51" i="152"/>
  <c r="F51" i="152"/>
  <c r="W42" i="151"/>
  <c r="H51" i="151"/>
  <c r="V42" i="151"/>
  <c r="G51" i="151"/>
  <c r="T37" i="151"/>
  <c r="Z42" i="151"/>
  <c r="F51" i="151"/>
  <c r="Y42" i="151"/>
  <c r="E51" i="151"/>
  <c r="X42" i="151"/>
  <c r="D51" i="151"/>
  <c r="H51" i="155"/>
  <c r="V42" i="155"/>
  <c r="G51" i="155"/>
  <c r="F51" i="155"/>
  <c r="E51" i="155"/>
  <c r="D51" i="155"/>
  <c r="Z42" i="155"/>
  <c r="Y42" i="155"/>
  <c r="T37" i="155"/>
  <c r="X42" i="155"/>
  <c r="W42" i="155"/>
  <c r="W42" i="153"/>
  <c r="H51" i="153"/>
  <c r="V42" i="153"/>
  <c r="G51" i="153"/>
  <c r="F51" i="153"/>
  <c r="E51" i="153"/>
  <c r="D51" i="153"/>
  <c r="Z42" i="153"/>
  <c r="Y42" i="153"/>
  <c r="T37" i="153"/>
  <c r="X42" i="153"/>
  <c r="D51" i="154"/>
  <c r="Z42" i="154"/>
  <c r="Y42" i="154"/>
  <c r="T37" i="154"/>
  <c r="X42" i="154"/>
  <c r="W42" i="154"/>
  <c r="H51" i="154"/>
  <c r="V42" i="154"/>
  <c r="G51" i="154"/>
  <c r="F51" i="154"/>
  <c r="E51" i="154"/>
  <c r="X42" i="147"/>
  <c r="D51" i="147"/>
  <c r="W42" i="147"/>
  <c r="F51" i="147"/>
  <c r="Z42" i="147"/>
  <c r="Y42" i="147"/>
  <c r="H51" i="147"/>
  <c r="V42" i="147"/>
  <c r="G51" i="147"/>
  <c r="E51" i="147"/>
  <c r="T37" i="147"/>
  <c r="E51" i="148"/>
  <c r="D51" i="148"/>
  <c r="Z42" i="148"/>
  <c r="F51" i="148"/>
  <c r="Y42" i="148"/>
  <c r="T37" i="148"/>
  <c r="X42" i="148"/>
  <c r="W42" i="148"/>
  <c r="H51" i="148"/>
  <c r="V42" i="148"/>
  <c r="G51" i="148"/>
  <c r="H51" i="149"/>
  <c r="V42" i="149"/>
  <c r="Z42" i="149"/>
  <c r="G51" i="149"/>
  <c r="F51" i="149"/>
  <c r="E51" i="149"/>
  <c r="D51" i="149"/>
  <c r="W42" i="149"/>
  <c r="Y42" i="149"/>
  <c r="T37" i="149"/>
  <c r="X42" i="149"/>
  <c r="H51" i="146"/>
  <c r="V42" i="146"/>
  <c r="G51" i="146"/>
  <c r="F51" i="146"/>
  <c r="X42" i="146"/>
  <c r="E51" i="146"/>
  <c r="D51" i="146"/>
  <c r="Z42" i="146"/>
  <c r="Y42" i="146"/>
  <c r="T37" i="146"/>
  <c r="W42" i="146"/>
  <c r="H51" i="145"/>
  <c r="V42" i="145"/>
  <c r="D51" i="145"/>
  <c r="G51" i="145"/>
  <c r="F51" i="145"/>
  <c r="Z42" i="145"/>
  <c r="W42" i="145"/>
  <c r="E51" i="145"/>
  <c r="Y42" i="145"/>
  <c r="T37" i="145"/>
  <c r="X42" i="145"/>
  <c r="H51" i="144"/>
  <c r="V42" i="144"/>
  <c r="G51" i="144"/>
  <c r="F51" i="144"/>
  <c r="E51" i="144"/>
  <c r="D51" i="144"/>
  <c r="Z42" i="144"/>
  <c r="Y42" i="144"/>
  <c r="T37" i="144"/>
  <c r="X42" i="144"/>
  <c r="W42" i="144"/>
  <c r="F45" i="92"/>
  <c r="Y9" i="99"/>
  <c r="H51" i="143"/>
  <c r="V42" i="143"/>
  <c r="G51" i="143"/>
  <c r="F51" i="143"/>
  <c r="E51" i="143"/>
  <c r="D51" i="143"/>
  <c r="Z42" i="143"/>
  <c r="Y42" i="143"/>
  <c r="T37" i="143"/>
  <c r="X42" i="143"/>
  <c r="W42" i="143"/>
  <c r="H51" i="142"/>
  <c r="Z42" i="142"/>
  <c r="G51" i="142"/>
  <c r="Y42" i="142"/>
  <c r="F51" i="142"/>
  <c r="X42" i="142"/>
  <c r="T37" i="142"/>
  <c r="E51" i="142"/>
  <c r="W42" i="142"/>
  <c r="D51" i="142"/>
  <c r="V42" i="142"/>
  <c r="O18" i="92"/>
  <c r="L36" i="99"/>
  <c r="N18" i="107"/>
  <c r="T27" i="93"/>
  <c r="U18" i="97"/>
  <c r="U9" i="98"/>
  <c r="Q14" i="94"/>
  <c r="H51" i="141"/>
  <c r="G50" i="141"/>
  <c r="Z42" i="141"/>
  <c r="G51" i="141"/>
  <c r="Y42" i="141"/>
  <c r="F51" i="141"/>
  <c r="X42" i="141"/>
  <c r="T37" i="141"/>
  <c r="E51" i="141"/>
  <c r="W42" i="141"/>
  <c r="D51" i="141"/>
  <c r="V42" i="141"/>
  <c r="C51" i="141"/>
  <c r="B51" i="141"/>
  <c r="H50" i="141"/>
  <c r="K9" i="97"/>
  <c r="C27" i="97"/>
  <c r="C45" i="97"/>
  <c r="H18" i="102"/>
  <c r="O36" i="95"/>
  <c r="O9" i="95"/>
  <c r="B45" i="95"/>
  <c r="P27" i="99"/>
  <c r="H51" i="140"/>
  <c r="G50" i="140"/>
  <c r="Z42" i="140"/>
  <c r="F51" i="140"/>
  <c r="X42" i="140"/>
  <c r="T37" i="140"/>
  <c r="E51" i="140"/>
  <c r="W42" i="140"/>
  <c r="D51" i="140"/>
  <c r="V42" i="140"/>
  <c r="C51" i="140"/>
  <c r="B51" i="140"/>
  <c r="H50" i="140"/>
  <c r="G51" i="140"/>
  <c r="Y42" i="140"/>
  <c r="Z27" i="91"/>
  <c r="X18" i="92"/>
  <c r="O9" i="93"/>
  <c r="P9" i="94"/>
  <c r="X18" i="94"/>
  <c r="U18" i="96"/>
  <c r="L9" i="97"/>
  <c r="U27" i="97"/>
  <c r="Z18" i="98"/>
  <c r="P18" i="99"/>
  <c r="L9" i="100"/>
  <c r="G18" i="106"/>
  <c r="E27" i="107"/>
  <c r="K18" i="105"/>
  <c r="B45" i="113"/>
  <c r="O36" i="111"/>
  <c r="H45" i="100"/>
  <c r="X9" i="92"/>
  <c r="L27" i="92"/>
  <c r="Z9" i="93"/>
  <c r="W9" i="94"/>
  <c r="Y27" i="94"/>
  <c r="K18" i="95"/>
  <c r="Q27" i="96"/>
  <c r="U9" i="97"/>
  <c r="L36" i="97"/>
  <c r="Z27" i="98"/>
  <c r="G27" i="99"/>
  <c r="C18" i="100"/>
  <c r="T36" i="106"/>
  <c r="X27" i="107"/>
  <c r="F18" i="113"/>
  <c r="C18" i="92"/>
  <c r="H27" i="93"/>
  <c r="H45" i="94"/>
  <c r="U27" i="96"/>
  <c r="X9" i="107"/>
  <c r="K9" i="113"/>
  <c r="O27" i="108"/>
  <c r="N42" i="139"/>
  <c r="M42" i="139"/>
  <c r="P42" i="139"/>
  <c r="M37" i="139"/>
  <c r="T35" i="139"/>
  <c r="L37" i="139"/>
  <c r="Q42" i="139"/>
  <c r="K37" i="139"/>
  <c r="O42" i="139"/>
  <c r="N42" i="138"/>
  <c r="M42" i="138"/>
  <c r="M37" i="138"/>
  <c r="T35" i="138"/>
  <c r="L37" i="138"/>
  <c r="Q42" i="138"/>
  <c r="K37" i="138"/>
  <c r="P42" i="138"/>
  <c r="O42" i="138"/>
  <c r="N42" i="137"/>
  <c r="M42" i="137"/>
  <c r="M37" i="137"/>
  <c r="T35" i="137"/>
  <c r="L37" i="137"/>
  <c r="Q42" i="137"/>
  <c r="K37" i="137"/>
  <c r="P42" i="137"/>
  <c r="O42" i="137"/>
  <c r="N42" i="136"/>
  <c r="Q42" i="136"/>
  <c r="M37" i="136"/>
  <c r="T35" i="136"/>
  <c r="K37" i="136"/>
  <c r="L37" i="136"/>
  <c r="P42" i="136"/>
  <c r="O42" i="136"/>
  <c r="M42" i="136"/>
  <c r="N42" i="135"/>
  <c r="M42" i="135"/>
  <c r="M37" i="135"/>
  <c r="T35" i="135"/>
  <c r="L37" i="135"/>
  <c r="Q42" i="135"/>
  <c r="K37" i="135"/>
  <c r="P42" i="135"/>
  <c r="O42" i="135"/>
  <c r="N42" i="134"/>
  <c r="M37" i="134"/>
  <c r="T35" i="134"/>
  <c r="L37" i="134"/>
  <c r="Q42" i="134"/>
  <c r="K37" i="134"/>
  <c r="P42" i="134"/>
  <c r="O42" i="134"/>
  <c r="M42" i="134"/>
  <c r="N42" i="133"/>
  <c r="M42" i="133"/>
  <c r="M37" i="133"/>
  <c r="T35" i="133"/>
  <c r="L37" i="133"/>
  <c r="Q42" i="133"/>
  <c r="K37" i="133"/>
  <c r="P42" i="133"/>
  <c r="O42" i="133"/>
  <c r="M42" i="132"/>
  <c r="M37" i="132"/>
  <c r="T35" i="132"/>
  <c r="L37" i="132"/>
  <c r="Q42" i="132"/>
  <c r="K37" i="132"/>
  <c r="P42" i="132"/>
  <c r="O42" i="132"/>
  <c r="N42" i="132"/>
  <c r="L37" i="131"/>
  <c r="M37" i="131"/>
  <c r="T35" i="131"/>
  <c r="Q42" i="131"/>
  <c r="K37" i="131"/>
  <c r="P42" i="131"/>
  <c r="N42" i="131"/>
  <c r="O42" i="131"/>
  <c r="M42" i="131"/>
  <c r="N42" i="130"/>
  <c r="M37" i="130"/>
  <c r="T35" i="130"/>
  <c r="P42" i="130"/>
  <c r="Q42" i="130"/>
  <c r="K37" i="130"/>
  <c r="O42" i="130"/>
  <c r="M42" i="130"/>
  <c r="L37" i="130"/>
  <c r="M37" i="129"/>
  <c r="T35" i="129"/>
  <c r="L37" i="129"/>
  <c r="Q42" i="129"/>
  <c r="K37" i="129"/>
  <c r="P42" i="129"/>
  <c r="M42" i="129"/>
  <c r="O42" i="129"/>
  <c r="N42" i="129"/>
  <c r="N42" i="128"/>
  <c r="M42" i="128"/>
  <c r="M37" i="128"/>
  <c r="T35" i="128"/>
  <c r="L37" i="128"/>
  <c r="Q42" i="128"/>
  <c r="K37" i="128"/>
  <c r="P42" i="128"/>
  <c r="O42" i="128"/>
  <c r="M37" i="127"/>
  <c r="L37" i="127"/>
  <c r="Q42" i="127"/>
  <c r="K37" i="127"/>
  <c r="T35" i="127"/>
  <c r="P42" i="127"/>
  <c r="O42" i="127"/>
  <c r="N42" i="127"/>
  <c r="M42" i="127"/>
  <c r="M37" i="126"/>
  <c r="T35" i="126"/>
  <c r="L37" i="126"/>
  <c r="Q42" i="126"/>
  <c r="K37" i="126"/>
  <c r="P42" i="126"/>
  <c r="O42" i="126"/>
  <c r="N42" i="126"/>
  <c r="M42" i="126"/>
  <c r="M37" i="125"/>
  <c r="T35" i="125"/>
  <c r="L37" i="125"/>
  <c r="Q42" i="125"/>
  <c r="K37" i="125"/>
  <c r="P42" i="125"/>
  <c r="O42" i="125"/>
  <c r="N42" i="125"/>
  <c r="M42" i="125"/>
  <c r="N42" i="124"/>
  <c r="M42" i="124"/>
  <c r="M37" i="124"/>
  <c r="T35" i="124"/>
  <c r="L37" i="124"/>
  <c r="Q42" i="124"/>
  <c r="P42" i="124"/>
  <c r="K37" i="124"/>
  <c r="O42" i="124"/>
  <c r="T28" i="123"/>
  <c r="B35" i="123"/>
  <c r="K35" i="123" s="1"/>
  <c r="Z33" i="123"/>
  <c r="Y33" i="123"/>
  <c r="X33" i="123"/>
  <c r="W33" i="123"/>
  <c r="V33" i="123"/>
  <c r="X33" i="122"/>
  <c r="W33" i="122"/>
  <c r="V33" i="122"/>
  <c r="T28" i="122"/>
  <c r="Y33" i="122"/>
  <c r="B35" i="122"/>
  <c r="K35" i="122" s="1"/>
  <c r="Z33" i="122"/>
  <c r="T28" i="121"/>
  <c r="B35" i="121"/>
  <c r="K35" i="121" s="1"/>
  <c r="Z33" i="121"/>
  <c r="Y33" i="121"/>
  <c r="X33" i="121"/>
  <c r="W33" i="121"/>
  <c r="V33" i="121"/>
  <c r="W33" i="120"/>
  <c r="V33" i="120"/>
  <c r="T28" i="120"/>
  <c r="B35" i="120"/>
  <c r="K35" i="120" s="1"/>
  <c r="Z33" i="120"/>
  <c r="Y33" i="120"/>
  <c r="X33" i="120"/>
  <c r="Q33" i="119"/>
  <c r="P33" i="119"/>
  <c r="O33" i="119"/>
  <c r="L28" i="119"/>
  <c r="N33" i="119"/>
  <c r="K28" i="119"/>
  <c r="T26" i="119"/>
  <c r="M33" i="119"/>
  <c r="Q33" i="118"/>
  <c r="P33" i="118"/>
  <c r="O33" i="118"/>
  <c r="L28" i="118"/>
  <c r="N33" i="118"/>
  <c r="K28" i="118"/>
  <c r="T26" i="118"/>
  <c r="M33" i="118"/>
  <c r="B45" i="94"/>
  <c r="B36" i="94"/>
  <c r="Z36" i="92"/>
  <c r="H36" i="92"/>
  <c r="G45" i="93"/>
  <c r="G36" i="93"/>
  <c r="B18" i="92"/>
  <c r="B36" i="92"/>
  <c r="M9" i="92"/>
  <c r="B45" i="93"/>
  <c r="O18" i="94"/>
  <c r="K36" i="94"/>
  <c r="O27" i="95"/>
  <c r="F36" i="95"/>
  <c r="C18" i="96"/>
  <c r="F18" i="97"/>
  <c r="C36" i="97"/>
  <c r="M9" i="98"/>
  <c r="D36" i="98"/>
  <c r="C45" i="99"/>
  <c r="C36" i="99"/>
  <c r="Z18" i="99"/>
  <c r="Z36" i="100"/>
  <c r="H36" i="100"/>
  <c r="Q18" i="100"/>
  <c r="Q36" i="100"/>
  <c r="X9" i="106"/>
  <c r="F36" i="106"/>
  <c r="E18" i="107"/>
  <c r="N27" i="107"/>
  <c r="M9" i="102"/>
  <c r="D36" i="102"/>
  <c r="B18" i="102"/>
  <c r="K27" i="102"/>
  <c r="Y27" i="105"/>
  <c r="G36" i="105"/>
  <c r="F27" i="105"/>
  <c r="U36" i="113"/>
  <c r="C36" i="113"/>
  <c r="K36" i="103"/>
  <c r="B36" i="103"/>
  <c r="C27" i="108"/>
  <c r="C36" i="108"/>
  <c r="X9" i="108"/>
  <c r="E27" i="111"/>
  <c r="E36" i="111"/>
  <c r="N9" i="112"/>
  <c r="E36" i="112"/>
  <c r="K36" i="96"/>
  <c r="B36" i="96"/>
  <c r="O9" i="96"/>
  <c r="K36" i="91"/>
  <c r="B36" i="91"/>
  <c r="C45" i="92"/>
  <c r="C36" i="92"/>
  <c r="U9" i="92"/>
  <c r="F27" i="92"/>
  <c r="N9" i="93"/>
  <c r="O9" i="94"/>
  <c r="Y27" i="95"/>
  <c r="G36" i="95"/>
  <c r="X27" i="95"/>
  <c r="E27" i="96"/>
  <c r="E36" i="96"/>
  <c r="F18" i="96"/>
  <c r="B45" i="96"/>
  <c r="Q18" i="97"/>
  <c r="H36" i="97"/>
  <c r="E27" i="98"/>
  <c r="E36" i="98"/>
  <c r="U18" i="98"/>
  <c r="V9" i="99"/>
  <c r="D36" i="99"/>
  <c r="X9" i="99"/>
  <c r="G45" i="100"/>
  <c r="Y27" i="106"/>
  <c r="G36" i="106"/>
  <c r="X27" i="106"/>
  <c r="G45" i="107"/>
  <c r="G36" i="107"/>
  <c r="F18" i="107"/>
  <c r="O27" i="107"/>
  <c r="E27" i="102"/>
  <c r="E36" i="102"/>
  <c r="T27" i="102"/>
  <c r="M9" i="113"/>
  <c r="D36" i="113"/>
  <c r="G18" i="103"/>
  <c r="K36" i="110"/>
  <c r="B36" i="110"/>
  <c r="O9" i="110"/>
  <c r="O27" i="111"/>
  <c r="F36" i="111"/>
  <c r="O27" i="112"/>
  <c r="F36" i="112"/>
  <c r="K36" i="100"/>
  <c r="B36" i="100"/>
  <c r="X18" i="100"/>
  <c r="Q36" i="106"/>
  <c r="H36" i="106"/>
  <c r="O27" i="102"/>
  <c r="F36" i="102"/>
  <c r="N9" i="105"/>
  <c r="E27" i="113"/>
  <c r="E36" i="113"/>
  <c r="M9" i="103"/>
  <c r="D36" i="103"/>
  <c r="H18" i="103"/>
  <c r="W27" i="108"/>
  <c r="E36" i="108"/>
  <c r="N18" i="108"/>
  <c r="U36" i="110"/>
  <c r="C36" i="110"/>
  <c r="C45" i="110"/>
  <c r="Y27" i="111"/>
  <c r="G36" i="111"/>
  <c r="Y27" i="112"/>
  <c r="G36" i="112"/>
  <c r="M9" i="91"/>
  <c r="D36" i="91"/>
  <c r="P18" i="91"/>
  <c r="V36" i="93"/>
  <c r="D36" i="93"/>
  <c r="L9" i="94"/>
  <c r="C36" i="94"/>
  <c r="Y27" i="98"/>
  <c r="G36" i="98"/>
  <c r="X18" i="99"/>
  <c r="F36" i="99"/>
  <c r="Q14" i="99"/>
  <c r="U36" i="100"/>
  <c r="C36" i="100"/>
  <c r="O9" i="106"/>
  <c r="N9" i="107"/>
  <c r="O18" i="107"/>
  <c r="Y27" i="102"/>
  <c r="G36" i="102"/>
  <c r="K18" i="102"/>
  <c r="T36" i="105"/>
  <c r="B36" i="105"/>
  <c r="T9" i="105"/>
  <c r="O36" i="105"/>
  <c r="O27" i="113"/>
  <c r="F36" i="113"/>
  <c r="T18" i="113"/>
  <c r="E27" i="103"/>
  <c r="E36" i="103"/>
  <c r="X36" i="108"/>
  <c r="F36" i="108"/>
  <c r="O18" i="108"/>
  <c r="M9" i="110"/>
  <c r="D36" i="110"/>
  <c r="U9" i="110"/>
  <c r="H45" i="111"/>
  <c r="H36" i="111"/>
  <c r="B45" i="111"/>
  <c r="Z36" i="112"/>
  <c r="H36" i="112"/>
  <c r="U36" i="91"/>
  <c r="C36" i="91"/>
  <c r="U9" i="91"/>
  <c r="Z18" i="95"/>
  <c r="H36" i="95"/>
  <c r="N9" i="92"/>
  <c r="E36" i="92"/>
  <c r="F27" i="94"/>
  <c r="E27" i="91"/>
  <c r="E36" i="91"/>
  <c r="N27" i="91"/>
  <c r="F18" i="92"/>
  <c r="X27" i="92"/>
  <c r="F18" i="93"/>
  <c r="V9" i="94"/>
  <c r="D36" i="94"/>
  <c r="X9" i="94"/>
  <c r="O27" i="94"/>
  <c r="K36" i="95"/>
  <c r="B36" i="95"/>
  <c r="Q9" i="95"/>
  <c r="F45" i="95"/>
  <c r="Z18" i="96"/>
  <c r="O9" i="97"/>
  <c r="F27" i="97"/>
  <c r="G45" i="97"/>
  <c r="H45" i="98"/>
  <c r="H36" i="98"/>
  <c r="G45" i="99"/>
  <c r="G36" i="99"/>
  <c r="G18" i="99"/>
  <c r="Y27" i="99"/>
  <c r="M9" i="100"/>
  <c r="D36" i="100"/>
  <c r="Q9" i="100"/>
  <c r="C27" i="100"/>
  <c r="P9" i="106"/>
  <c r="B45" i="107"/>
  <c r="B36" i="107"/>
  <c r="O9" i="107"/>
  <c r="X18" i="107"/>
  <c r="H45" i="102"/>
  <c r="H36" i="102"/>
  <c r="U36" i="105"/>
  <c r="C36" i="105"/>
  <c r="X9" i="105"/>
  <c r="Y27" i="113"/>
  <c r="G36" i="113"/>
  <c r="K27" i="113"/>
  <c r="O27" i="103"/>
  <c r="F36" i="103"/>
  <c r="H27" i="103"/>
  <c r="G45" i="108"/>
  <c r="G36" i="108"/>
  <c r="F27" i="108"/>
  <c r="W27" i="110"/>
  <c r="E36" i="110"/>
  <c r="C18" i="110"/>
  <c r="N9" i="111"/>
  <c r="O27" i="96"/>
  <c r="F36" i="96"/>
  <c r="F45" i="91"/>
  <c r="F36" i="91"/>
  <c r="Y36" i="92"/>
  <c r="G36" i="92"/>
  <c r="P36" i="92"/>
  <c r="X27" i="94"/>
  <c r="L9" i="95"/>
  <c r="C36" i="95"/>
  <c r="K9" i="96"/>
  <c r="Q9" i="97"/>
  <c r="Q27" i="97"/>
  <c r="N9" i="98"/>
  <c r="Q36" i="98"/>
  <c r="Q36" i="99"/>
  <c r="H36" i="99"/>
  <c r="O18" i="99"/>
  <c r="Z27" i="99"/>
  <c r="E27" i="100"/>
  <c r="E36" i="100"/>
  <c r="U9" i="100"/>
  <c r="U36" i="106"/>
  <c r="C36" i="106"/>
  <c r="F18" i="106"/>
  <c r="L9" i="107"/>
  <c r="C36" i="107"/>
  <c r="W9" i="107"/>
  <c r="Y18" i="107"/>
  <c r="P9" i="102"/>
  <c r="Z18" i="102"/>
  <c r="M9" i="105"/>
  <c r="D36" i="105"/>
  <c r="F18" i="105"/>
  <c r="Q18" i="113"/>
  <c r="H36" i="113"/>
  <c r="Y27" i="103"/>
  <c r="G36" i="103"/>
  <c r="Q36" i="108"/>
  <c r="H36" i="108"/>
  <c r="N27" i="108"/>
  <c r="O27" i="110"/>
  <c r="F36" i="110"/>
  <c r="U18" i="110"/>
  <c r="O9" i="111"/>
  <c r="K36" i="112"/>
  <c r="B36" i="112"/>
  <c r="D45" i="92"/>
  <c r="D36" i="92"/>
  <c r="M9" i="95"/>
  <c r="D36" i="95"/>
  <c r="O27" i="100"/>
  <c r="F36" i="100"/>
  <c r="X27" i="100"/>
  <c r="D27" i="107"/>
  <c r="D36" i="107"/>
  <c r="K36" i="102"/>
  <c r="B36" i="102"/>
  <c r="B27" i="102"/>
  <c r="E27" i="105"/>
  <c r="E36" i="105"/>
  <c r="Q36" i="103"/>
  <c r="H36" i="103"/>
  <c r="Y27" i="110"/>
  <c r="G36" i="110"/>
  <c r="C27" i="110"/>
  <c r="U36" i="111"/>
  <c r="C36" i="111"/>
  <c r="L18" i="111"/>
  <c r="U36" i="112"/>
  <c r="C36" i="112"/>
  <c r="C18" i="93"/>
  <c r="C36" i="93"/>
  <c r="Y27" i="91"/>
  <c r="G36" i="91"/>
  <c r="K27" i="98"/>
  <c r="B36" i="98"/>
  <c r="Z36" i="91"/>
  <c r="H36" i="91"/>
  <c r="L9" i="92"/>
  <c r="C27" i="92"/>
  <c r="G45" i="92"/>
  <c r="Q36" i="93"/>
  <c r="G27" i="94"/>
  <c r="G36" i="94"/>
  <c r="F18" i="94"/>
  <c r="Z27" i="94"/>
  <c r="E27" i="95"/>
  <c r="E36" i="95"/>
  <c r="F27" i="95"/>
  <c r="U36" i="96"/>
  <c r="C36" i="96"/>
  <c r="X9" i="96"/>
  <c r="X27" i="96"/>
  <c r="C18" i="97"/>
  <c r="B36" i="97"/>
  <c r="U36" i="98"/>
  <c r="C36" i="98"/>
  <c r="C18" i="98"/>
  <c r="K36" i="99"/>
  <c r="B36" i="99"/>
  <c r="O9" i="99"/>
  <c r="Y18" i="99"/>
  <c r="M36" i="99"/>
  <c r="Y27" i="100"/>
  <c r="G36" i="100"/>
  <c r="P18" i="100"/>
  <c r="O36" i="100"/>
  <c r="N27" i="106"/>
  <c r="E36" i="106"/>
  <c r="F27" i="106"/>
  <c r="P14" i="107"/>
  <c r="F27" i="107"/>
  <c r="U36" i="102"/>
  <c r="C36" i="102"/>
  <c r="T9" i="102"/>
  <c r="F27" i="102"/>
  <c r="X27" i="105"/>
  <c r="F36" i="105"/>
  <c r="U18" i="105"/>
  <c r="K36" i="113"/>
  <c r="B36" i="113"/>
  <c r="O9" i="113"/>
  <c r="N9" i="103"/>
  <c r="O9" i="108"/>
  <c r="O36" i="108"/>
  <c r="Z36" i="110"/>
  <c r="H36" i="110"/>
  <c r="U27" i="110"/>
  <c r="M9" i="111"/>
  <c r="D36" i="111"/>
  <c r="Z18" i="111"/>
  <c r="E24" i="117"/>
  <c r="C19" i="117"/>
  <c r="K17" i="117"/>
  <c r="T17" i="117" s="1"/>
  <c r="D24" i="117"/>
  <c r="B19" i="117"/>
  <c r="G19" i="117"/>
  <c r="H24" i="117"/>
  <c r="F19" i="117"/>
  <c r="G24" i="117"/>
  <c r="E19" i="117"/>
  <c r="F24" i="117"/>
  <c r="D19" i="117"/>
  <c r="O18" i="91"/>
  <c r="M27" i="91"/>
  <c r="D18" i="92"/>
  <c r="Z36" i="93"/>
  <c r="Q27" i="93"/>
  <c r="G27" i="93"/>
  <c r="O27" i="98"/>
  <c r="O9" i="98"/>
  <c r="F27" i="98"/>
  <c r="X9" i="98"/>
  <c r="Z36" i="105"/>
  <c r="Z27" i="105"/>
  <c r="Z18" i="105"/>
  <c r="Q9" i="105"/>
  <c r="K36" i="111"/>
  <c r="K18" i="111"/>
  <c r="K27" i="111"/>
  <c r="B18" i="111"/>
  <c r="T9" i="111"/>
  <c r="M36" i="106"/>
  <c r="D27" i="106"/>
  <c r="V36" i="106"/>
  <c r="V9" i="91"/>
  <c r="Q18" i="91"/>
  <c r="O27" i="91"/>
  <c r="L36" i="91"/>
  <c r="L18" i="92"/>
  <c r="K36" i="93"/>
  <c r="T18" i="93"/>
  <c r="K9" i="93"/>
  <c r="H18" i="93"/>
  <c r="P27" i="93"/>
  <c r="E27" i="94"/>
  <c r="N18" i="94"/>
  <c r="N9" i="94"/>
  <c r="Y18" i="94"/>
  <c r="L18" i="95"/>
  <c r="M9" i="96"/>
  <c r="M18" i="96"/>
  <c r="Q9" i="92"/>
  <c r="M18" i="92"/>
  <c r="U36" i="93"/>
  <c r="L36" i="93"/>
  <c r="C45" i="93"/>
  <c r="P18" i="93"/>
  <c r="U18" i="95"/>
  <c r="Z27" i="96"/>
  <c r="N27" i="99"/>
  <c r="E18" i="99"/>
  <c r="E27" i="99"/>
  <c r="N18" i="99"/>
  <c r="N9" i="99"/>
  <c r="W9" i="99"/>
  <c r="E27" i="110"/>
  <c r="N9" i="110"/>
  <c r="X9" i="91"/>
  <c r="O36" i="91"/>
  <c r="Q27" i="91"/>
  <c r="N36" i="92"/>
  <c r="N27" i="92"/>
  <c r="W18" i="92"/>
  <c r="E18" i="92"/>
  <c r="W27" i="92"/>
  <c r="E27" i="92"/>
  <c r="N18" i="92"/>
  <c r="W9" i="92"/>
  <c r="M27" i="92"/>
  <c r="Q36" i="92"/>
  <c r="E27" i="97"/>
  <c r="W27" i="97"/>
  <c r="W18" i="97"/>
  <c r="N9" i="97"/>
  <c r="K36" i="98"/>
  <c r="B45" i="98"/>
  <c r="K18" i="98"/>
  <c r="K9" i="98"/>
  <c r="T9" i="98"/>
  <c r="D27" i="94"/>
  <c r="M9" i="94"/>
  <c r="M36" i="94"/>
  <c r="D18" i="94"/>
  <c r="C18" i="91"/>
  <c r="X18" i="91"/>
  <c r="Q36" i="91"/>
  <c r="Q9" i="93"/>
  <c r="Q18" i="93"/>
  <c r="U27" i="93"/>
  <c r="G45" i="94"/>
  <c r="Y9" i="94"/>
  <c r="P27" i="94"/>
  <c r="G18" i="94"/>
  <c r="H45" i="95"/>
  <c r="Z27" i="95"/>
  <c r="Q18" i="96"/>
  <c r="L9" i="91"/>
  <c r="F18" i="91"/>
  <c r="Z18" i="91"/>
  <c r="W27" i="91"/>
  <c r="G45" i="91"/>
  <c r="X36" i="92"/>
  <c r="O36" i="92"/>
  <c r="O9" i="92"/>
  <c r="V9" i="92"/>
  <c r="U18" i="92"/>
  <c r="O27" i="92"/>
  <c r="U9" i="93"/>
  <c r="U18" i="93"/>
  <c r="Z27" i="93"/>
  <c r="H45" i="93"/>
  <c r="Q36" i="94"/>
  <c r="Q27" i="94"/>
  <c r="H18" i="94"/>
  <c r="Z18" i="94"/>
  <c r="H27" i="94"/>
  <c r="Q18" i="94"/>
  <c r="Q9" i="94"/>
  <c r="Z9" i="94"/>
  <c r="E18" i="94"/>
  <c r="N27" i="94"/>
  <c r="Y27" i="96"/>
  <c r="G45" i="96"/>
  <c r="P27" i="96"/>
  <c r="P18" i="96"/>
  <c r="O36" i="98"/>
  <c r="W18" i="110"/>
  <c r="W18" i="91"/>
  <c r="N9" i="91"/>
  <c r="M18" i="91"/>
  <c r="C27" i="91"/>
  <c r="X27" i="91"/>
  <c r="H45" i="91"/>
  <c r="V18" i="92"/>
  <c r="E45" i="92"/>
  <c r="O27" i="93"/>
  <c r="F27" i="93"/>
  <c r="X9" i="93"/>
  <c r="Z18" i="93"/>
  <c r="Z36" i="96"/>
  <c r="Q36" i="96"/>
  <c r="Q9" i="96"/>
  <c r="H45" i="96"/>
  <c r="F18" i="98"/>
  <c r="U36" i="103"/>
  <c r="L36" i="103"/>
  <c r="L9" i="103"/>
  <c r="U27" i="103"/>
  <c r="U18" i="103"/>
  <c r="C45" i="103"/>
  <c r="O9" i="91"/>
  <c r="N18" i="91"/>
  <c r="F27" i="91"/>
  <c r="V27" i="92"/>
  <c r="Y27" i="93"/>
  <c r="Y9" i="93"/>
  <c r="G18" i="93"/>
  <c r="P9" i="93"/>
  <c r="C27" i="93"/>
  <c r="U36" i="95"/>
  <c r="L36" i="95"/>
  <c r="L27" i="95"/>
  <c r="C45" i="95"/>
  <c r="U27" i="95"/>
  <c r="Q36" i="107"/>
  <c r="Q27" i="107"/>
  <c r="H18" i="107"/>
  <c r="Z18" i="107"/>
  <c r="H27" i="107"/>
  <c r="Q18" i="107"/>
  <c r="Q9" i="107"/>
  <c r="Z27" i="107"/>
  <c r="H45" i="107"/>
  <c r="Z9" i="107"/>
  <c r="Z36" i="113"/>
  <c r="Q36" i="113"/>
  <c r="Q27" i="113"/>
  <c r="Z9" i="113"/>
  <c r="H27" i="113"/>
  <c r="H45" i="113"/>
  <c r="Z27" i="113"/>
  <c r="H18" i="113"/>
  <c r="Q9" i="113"/>
  <c r="Z18" i="113"/>
  <c r="M27" i="108"/>
  <c r="V9" i="108"/>
  <c r="M9" i="108"/>
  <c r="D27" i="108"/>
  <c r="D18" i="108"/>
  <c r="C45" i="94"/>
  <c r="N9" i="96"/>
  <c r="Z18" i="97"/>
  <c r="Z27" i="97"/>
  <c r="B45" i="97"/>
  <c r="U27" i="98"/>
  <c r="C45" i="98"/>
  <c r="F18" i="99"/>
  <c r="O27" i="99"/>
  <c r="H27" i="100"/>
  <c r="Y9" i="106"/>
  <c r="P18" i="106"/>
  <c r="P27" i="106"/>
  <c r="C45" i="107"/>
  <c r="Y9" i="102"/>
  <c r="P18" i="102"/>
  <c r="H27" i="102"/>
  <c r="P18" i="105"/>
  <c r="P27" i="105"/>
  <c r="L36" i="105"/>
  <c r="X9" i="103"/>
  <c r="T18" i="103"/>
  <c r="T27" i="103"/>
  <c r="W9" i="108"/>
  <c r="Y18" i="108"/>
  <c r="Y27" i="108"/>
  <c r="H45" i="108"/>
  <c r="F45" i="111"/>
  <c r="X9" i="112"/>
  <c r="P18" i="112"/>
  <c r="H27" i="112"/>
  <c r="Z9" i="106"/>
  <c r="Q18" i="106"/>
  <c r="Q27" i="106"/>
  <c r="Y27" i="107"/>
  <c r="Z9" i="102"/>
  <c r="Q18" i="102"/>
  <c r="P9" i="113"/>
  <c r="G18" i="113"/>
  <c r="C27" i="113"/>
  <c r="U27" i="113"/>
  <c r="C45" i="113"/>
  <c r="Y9" i="103"/>
  <c r="Z18" i="108"/>
  <c r="Z27" i="108"/>
  <c r="F18" i="110"/>
  <c r="F27" i="110"/>
  <c r="X9" i="111"/>
  <c r="F27" i="111"/>
  <c r="K9" i="112"/>
  <c r="Y9" i="112"/>
  <c r="Q18" i="112"/>
  <c r="K27" i="112"/>
  <c r="M18" i="97"/>
  <c r="M9" i="99"/>
  <c r="H18" i="99"/>
  <c r="D27" i="99"/>
  <c r="Q27" i="99"/>
  <c r="B45" i="99"/>
  <c r="Q27" i="100"/>
  <c r="L9" i="106"/>
  <c r="P15" i="106"/>
  <c r="Z18" i="106"/>
  <c r="W36" i="106"/>
  <c r="P9" i="107"/>
  <c r="P18" i="107"/>
  <c r="G27" i="107"/>
  <c r="N9" i="102"/>
  <c r="L27" i="102"/>
  <c r="L36" i="102"/>
  <c r="B45" i="105"/>
  <c r="F27" i="113"/>
  <c r="Z9" i="103"/>
  <c r="Z18" i="103"/>
  <c r="Z27" i="103"/>
  <c r="L9" i="108"/>
  <c r="L9" i="110"/>
  <c r="P18" i="110"/>
  <c r="P27" i="110"/>
  <c r="H45" i="110"/>
  <c r="L9" i="112"/>
  <c r="Z9" i="112"/>
  <c r="T18" i="112"/>
  <c r="P27" i="112"/>
  <c r="L36" i="112"/>
  <c r="N9" i="95"/>
  <c r="X18" i="95"/>
  <c r="E45" i="95"/>
  <c r="U9" i="96"/>
  <c r="W18" i="96"/>
  <c r="W27" i="96"/>
  <c r="O36" i="96"/>
  <c r="P18" i="97"/>
  <c r="P27" i="97"/>
  <c r="G36" i="97"/>
  <c r="H45" i="97"/>
  <c r="Y9" i="98"/>
  <c r="C27" i="98"/>
  <c r="Z9" i="99"/>
  <c r="X27" i="99"/>
  <c r="X9" i="100"/>
  <c r="W18" i="100"/>
  <c r="U27" i="100"/>
  <c r="L36" i="100"/>
  <c r="N9" i="106"/>
  <c r="Z27" i="106"/>
  <c r="C45" i="106"/>
  <c r="D18" i="107"/>
  <c r="O9" i="102"/>
  <c r="F18" i="102"/>
  <c r="U18" i="102"/>
  <c r="P27" i="102"/>
  <c r="B45" i="102"/>
  <c r="B18" i="105"/>
  <c r="B27" i="105"/>
  <c r="C45" i="105"/>
  <c r="U9" i="113"/>
  <c r="K18" i="113"/>
  <c r="G27" i="113"/>
  <c r="F18" i="103"/>
  <c r="F27" i="103"/>
  <c r="E18" i="108"/>
  <c r="E27" i="108"/>
  <c r="Q18" i="110"/>
  <c r="Q27" i="110"/>
  <c r="F18" i="111"/>
  <c r="L27" i="111"/>
  <c r="L36" i="111"/>
  <c r="C18" i="112"/>
  <c r="U18" i="112"/>
  <c r="Q27" i="112"/>
  <c r="Q36" i="112"/>
  <c r="Z9" i="100"/>
  <c r="W27" i="100"/>
  <c r="H45" i="106"/>
  <c r="V9" i="107"/>
  <c r="Q27" i="102"/>
  <c r="C45" i="102"/>
  <c r="P18" i="113"/>
  <c r="L9" i="111"/>
  <c r="U27" i="111"/>
  <c r="O9" i="112"/>
  <c r="F18" i="112"/>
  <c r="Z18" i="112"/>
  <c r="T27" i="112"/>
  <c r="B45" i="112"/>
  <c r="P9" i="112"/>
  <c r="G18" i="112"/>
  <c r="C27" i="112"/>
  <c r="U27" i="112"/>
  <c r="C45" i="112"/>
  <c r="C27" i="96"/>
  <c r="C45" i="96"/>
  <c r="O36" i="97"/>
  <c r="P27" i="98"/>
  <c r="Q9" i="99"/>
  <c r="D18" i="99"/>
  <c r="Q18" i="99"/>
  <c r="H27" i="99"/>
  <c r="F18" i="100"/>
  <c r="Z27" i="100"/>
  <c r="B45" i="100"/>
  <c r="Q9" i="106"/>
  <c r="H18" i="106"/>
  <c r="H27" i="106"/>
  <c r="L36" i="106"/>
  <c r="G18" i="107"/>
  <c r="P27" i="107"/>
  <c r="M36" i="107"/>
  <c r="U27" i="102"/>
  <c r="L18" i="105"/>
  <c r="L27" i="105"/>
  <c r="P27" i="113"/>
  <c r="L36" i="113"/>
  <c r="P9" i="103"/>
  <c r="P18" i="103"/>
  <c r="P27" i="103"/>
  <c r="Q9" i="108"/>
  <c r="E45" i="108"/>
  <c r="X18" i="110"/>
  <c r="X27" i="110"/>
  <c r="Q36" i="110"/>
  <c r="U18" i="111"/>
  <c r="C45" i="111"/>
  <c r="Q9" i="112"/>
  <c r="H18" i="112"/>
  <c r="F27" i="112"/>
  <c r="Z27" i="112"/>
  <c r="H45" i="112"/>
  <c r="F18" i="95"/>
  <c r="L9" i="96"/>
  <c r="F27" i="96"/>
  <c r="X9" i="97"/>
  <c r="X18" i="97"/>
  <c r="X27" i="97"/>
  <c r="Q36" i="97"/>
  <c r="Q9" i="98"/>
  <c r="P18" i="98"/>
  <c r="Q27" i="98"/>
  <c r="N9" i="100"/>
  <c r="H18" i="100"/>
  <c r="F27" i="100"/>
  <c r="C45" i="100"/>
  <c r="N18" i="106"/>
  <c r="M9" i="107"/>
  <c r="Y9" i="107"/>
  <c r="X9" i="102"/>
  <c r="L18" i="102"/>
  <c r="G27" i="102"/>
  <c r="Z27" i="102"/>
  <c r="O9" i="105"/>
  <c r="O18" i="105"/>
  <c r="O27" i="105"/>
  <c r="K36" i="105"/>
  <c r="N9" i="113"/>
  <c r="C18" i="113"/>
  <c r="U18" i="113"/>
  <c r="Q9" i="103"/>
  <c r="Q18" i="103"/>
  <c r="Q27" i="103"/>
  <c r="B45" i="103"/>
  <c r="X18" i="108"/>
  <c r="X27" i="108"/>
  <c r="F45" i="108"/>
  <c r="X9" i="110"/>
  <c r="Z18" i="110"/>
  <c r="Z27" i="110"/>
  <c r="B45" i="110"/>
  <c r="Q9" i="111"/>
  <c r="X18" i="111"/>
  <c r="E45" i="111"/>
  <c r="U9" i="112"/>
  <c r="K18" i="112"/>
  <c r="G27" i="112"/>
  <c r="O15" i="112"/>
  <c r="N15" i="112"/>
  <c r="T8" i="112"/>
  <c r="K15" i="112"/>
  <c r="Q14" i="112"/>
  <c r="M15" i="112"/>
  <c r="M10" i="112"/>
  <c r="K10" i="112"/>
  <c r="L15" i="112"/>
  <c r="L10" i="112"/>
  <c r="M9" i="112"/>
  <c r="D27" i="112"/>
  <c r="D18" i="112"/>
  <c r="V9" i="112"/>
  <c r="D45" i="112"/>
  <c r="M36" i="112"/>
  <c r="M27" i="112"/>
  <c r="M18" i="112"/>
  <c r="V27" i="112"/>
  <c r="V18" i="112"/>
  <c r="P14" i="112"/>
  <c r="V36" i="112"/>
  <c r="E27" i="112"/>
  <c r="E18" i="112"/>
  <c r="W9" i="112"/>
  <c r="N27" i="112"/>
  <c r="N18" i="112"/>
  <c r="N36" i="112"/>
  <c r="W36" i="112"/>
  <c r="W27" i="112"/>
  <c r="W18" i="112"/>
  <c r="E45" i="112"/>
  <c r="P15" i="112"/>
  <c r="Q15" i="112"/>
  <c r="T9" i="112"/>
  <c r="B18" i="112"/>
  <c r="L18" i="112"/>
  <c r="B27" i="112"/>
  <c r="L27" i="112"/>
  <c r="P36" i="112"/>
  <c r="F45" i="112"/>
  <c r="G45" i="112"/>
  <c r="X36" i="112"/>
  <c r="O36" i="112"/>
  <c r="Y36" i="112"/>
  <c r="X18" i="112"/>
  <c r="X27" i="112"/>
  <c r="T36" i="112"/>
  <c r="O18" i="112"/>
  <c r="Y18" i="112"/>
  <c r="O15" i="111"/>
  <c r="N15" i="111"/>
  <c r="K15" i="111"/>
  <c r="M15" i="111"/>
  <c r="M10" i="111"/>
  <c r="T8" i="111"/>
  <c r="L15" i="111"/>
  <c r="L10" i="111"/>
  <c r="K10" i="111"/>
  <c r="Q14" i="111"/>
  <c r="Q15" i="111"/>
  <c r="P14" i="111"/>
  <c r="P15" i="111"/>
  <c r="P18" i="111"/>
  <c r="P27" i="111"/>
  <c r="V36" i="111"/>
  <c r="Y9" i="111"/>
  <c r="G18" i="111"/>
  <c r="Q18" i="111"/>
  <c r="G27" i="111"/>
  <c r="Q27" i="111"/>
  <c r="M36" i="111"/>
  <c r="W36" i="111"/>
  <c r="P9" i="111"/>
  <c r="Z9" i="111"/>
  <c r="H18" i="111"/>
  <c r="T18" i="111"/>
  <c r="H27" i="111"/>
  <c r="T27" i="111"/>
  <c r="N36" i="111"/>
  <c r="X36" i="111"/>
  <c r="D45" i="111"/>
  <c r="V18" i="111"/>
  <c r="B27" i="111"/>
  <c r="V27" i="111"/>
  <c r="P36" i="111"/>
  <c r="Z36" i="111"/>
  <c r="K9" i="111"/>
  <c r="U9" i="111"/>
  <c r="C18" i="111"/>
  <c r="M18" i="111"/>
  <c r="W18" i="111"/>
  <c r="C27" i="111"/>
  <c r="M27" i="111"/>
  <c r="W27" i="111"/>
  <c r="Q36" i="111"/>
  <c r="G45" i="111"/>
  <c r="Y36" i="111"/>
  <c r="V9" i="111"/>
  <c r="D18" i="111"/>
  <c r="N18" i="111"/>
  <c r="D27" i="111"/>
  <c r="N27" i="111"/>
  <c r="T36" i="111"/>
  <c r="W9" i="111"/>
  <c r="E18" i="111"/>
  <c r="O18" i="111"/>
  <c r="Y18" i="111"/>
  <c r="O15" i="110"/>
  <c r="N15" i="110"/>
  <c r="M15" i="110"/>
  <c r="M10" i="110"/>
  <c r="T8" i="110"/>
  <c r="L15" i="110"/>
  <c r="L10" i="110"/>
  <c r="K15" i="110"/>
  <c r="K10" i="110"/>
  <c r="P15" i="110"/>
  <c r="Q14" i="110"/>
  <c r="Q15" i="110"/>
  <c r="P14" i="110"/>
  <c r="V36" i="110"/>
  <c r="Y9" i="110"/>
  <c r="G18" i="110"/>
  <c r="G27" i="110"/>
  <c r="M36" i="110"/>
  <c r="W36" i="110"/>
  <c r="P9" i="110"/>
  <c r="Z9" i="110"/>
  <c r="H18" i="110"/>
  <c r="T18" i="110"/>
  <c r="H27" i="110"/>
  <c r="T27" i="110"/>
  <c r="N36" i="110"/>
  <c r="X36" i="110"/>
  <c r="D45" i="110"/>
  <c r="K18" i="110"/>
  <c r="K27" i="110"/>
  <c r="Y36" i="110"/>
  <c r="E45" i="110"/>
  <c r="T9" i="110"/>
  <c r="B18" i="110"/>
  <c r="L18" i="110"/>
  <c r="V18" i="110"/>
  <c r="B27" i="110"/>
  <c r="L27" i="110"/>
  <c r="V27" i="110"/>
  <c r="P36" i="110"/>
  <c r="F45" i="110"/>
  <c r="M18" i="110"/>
  <c r="M27" i="110"/>
  <c r="V9" i="110"/>
  <c r="D18" i="110"/>
  <c r="N18" i="110"/>
  <c r="D27" i="110"/>
  <c r="N27" i="110"/>
  <c r="T36" i="110"/>
  <c r="W9" i="110"/>
  <c r="E18" i="110"/>
  <c r="O18" i="110"/>
  <c r="Y18" i="110"/>
  <c r="M15" i="108"/>
  <c r="M10" i="108"/>
  <c r="T8" i="108"/>
  <c r="L15" i="108"/>
  <c r="L10" i="108"/>
  <c r="K15" i="108"/>
  <c r="K10" i="108"/>
  <c r="Q14" i="108"/>
  <c r="Q15" i="108"/>
  <c r="P14" i="108"/>
  <c r="P15" i="108"/>
  <c r="O15" i="108"/>
  <c r="K9" i="108"/>
  <c r="B27" i="108"/>
  <c r="B18" i="108"/>
  <c r="T9" i="108"/>
  <c r="K27" i="108"/>
  <c r="K18" i="108"/>
  <c r="T27" i="108"/>
  <c r="T18" i="108"/>
  <c r="B45" i="108"/>
  <c r="K36" i="108"/>
  <c r="T36" i="108"/>
  <c r="N15" i="108"/>
  <c r="U36" i="108"/>
  <c r="P18" i="108"/>
  <c r="P27" i="108"/>
  <c r="L36" i="108"/>
  <c r="V36" i="108"/>
  <c r="Y9" i="108"/>
  <c r="G18" i="108"/>
  <c r="Q18" i="108"/>
  <c r="G27" i="108"/>
  <c r="Q27" i="108"/>
  <c r="M36" i="108"/>
  <c r="W36" i="108"/>
  <c r="C45" i="108"/>
  <c r="P9" i="108"/>
  <c r="Z9" i="108"/>
  <c r="H18" i="108"/>
  <c r="H27" i="108"/>
  <c r="N36" i="108"/>
  <c r="D45" i="108"/>
  <c r="U18" i="108"/>
  <c r="U27" i="108"/>
  <c r="Y36" i="108"/>
  <c r="L18" i="108"/>
  <c r="V18" i="108"/>
  <c r="L27" i="108"/>
  <c r="V27" i="108"/>
  <c r="P36" i="108"/>
  <c r="Z36" i="108"/>
  <c r="U9" i="108"/>
  <c r="C18" i="108"/>
  <c r="M18" i="108"/>
  <c r="W18" i="108"/>
  <c r="O15" i="103"/>
  <c r="N15" i="103"/>
  <c r="Q14" i="103"/>
  <c r="P15" i="103"/>
  <c r="M15" i="103"/>
  <c r="M10" i="103"/>
  <c r="T8" i="103"/>
  <c r="Q15" i="103"/>
  <c r="L15" i="103"/>
  <c r="L10" i="103"/>
  <c r="K15" i="103"/>
  <c r="K10" i="103"/>
  <c r="P14" i="103"/>
  <c r="V36" i="103"/>
  <c r="M36" i="103"/>
  <c r="W36" i="103"/>
  <c r="N36" i="103"/>
  <c r="K18" i="103"/>
  <c r="K27" i="103"/>
  <c r="O36" i="103"/>
  <c r="Y36" i="103"/>
  <c r="T9" i="103"/>
  <c r="B18" i="103"/>
  <c r="L18" i="103"/>
  <c r="V18" i="103"/>
  <c r="B27" i="103"/>
  <c r="L27" i="103"/>
  <c r="V27" i="103"/>
  <c r="P36" i="103"/>
  <c r="Z36" i="103"/>
  <c r="F45" i="103"/>
  <c r="E45" i="103"/>
  <c r="K9" i="103"/>
  <c r="U9" i="103"/>
  <c r="C18" i="103"/>
  <c r="M18" i="103"/>
  <c r="W18" i="103"/>
  <c r="C27" i="103"/>
  <c r="M27" i="103"/>
  <c r="W27" i="103"/>
  <c r="G45" i="103"/>
  <c r="X36" i="103"/>
  <c r="D45" i="103"/>
  <c r="V9" i="103"/>
  <c r="D18" i="103"/>
  <c r="N18" i="103"/>
  <c r="X18" i="103"/>
  <c r="D27" i="103"/>
  <c r="N27" i="103"/>
  <c r="X27" i="103"/>
  <c r="T36" i="103"/>
  <c r="W9" i="103"/>
  <c r="E18" i="103"/>
  <c r="O18" i="103"/>
  <c r="Y18" i="103"/>
  <c r="O15" i="113"/>
  <c r="M10" i="113"/>
  <c r="Q15" i="113"/>
  <c r="P14" i="113"/>
  <c r="P15" i="113"/>
  <c r="N15" i="113"/>
  <c r="M15" i="113"/>
  <c r="T8" i="113"/>
  <c r="L15" i="113"/>
  <c r="L10" i="113"/>
  <c r="K15" i="113"/>
  <c r="K10" i="113"/>
  <c r="Q14" i="113"/>
  <c r="W36" i="113"/>
  <c r="O36" i="113"/>
  <c r="Y36" i="113"/>
  <c r="E45" i="113"/>
  <c r="T9" i="113"/>
  <c r="B18" i="113"/>
  <c r="L18" i="113"/>
  <c r="V18" i="113"/>
  <c r="B27" i="113"/>
  <c r="L27" i="113"/>
  <c r="V27" i="113"/>
  <c r="P36" i="113"/>
  <c r="F45" i="113"/>
  <c r="V36" i="113"/>
  <c r="X36" i="113"/>
  <c r="W18" i="113"/>
  <c r="M27" i="113"/>
  <c r="W27" i="113"/>
  <c r="L9" i="113"/>
  <c r="V9" i="113"/>
  <c r="D18" i="113"/>
  <c r="N18" i="113"/>
  <c r="X18" i="113"/>
  <c r="D27" i="113"/>
  <c r="N27" i="113"/>
  <c r="X27" i="113"/>
  <c r="T36" i="113"/>
  <c r="M36" i="113"/>
  <c r="N36" i="113"/>
  <c r="D45" i="113"/>
  <c r="M18" i="113"/>
  <c r="G45" i="113"/>
  <c r="W9" i="113"/>
  <c r="E18" i="113"/>
  <c r="O18" i="113"/>
  <c r="Y18" i="113"/>
  <c r="O15" i="105"/>
  <c r="L15" i="105"/>
  <c r="K10" i="105"/>
  <c r="N15" i="105"/>
  <c r="L10" i="105"/>
  <c r="K15" i="105"/>
  <c r="M15" i="105"/>
  <c r="M10" i="105"/>
  <c r="T8" i="105"/>
  <c r="Q14" i="105"/>
  <c r="Q15" i="105"/>
  <c r="P14" i="105"/>
  <c r="P15" i="105"/>
  <c r="V36" i="105"/>
  <c r="Y9" i="105"/>
  <c r="G18" i="105"/>
  <c r="Q18" i="105"/>
  <c r="G27" i="105"/>
  <c r="Q27" i="105"/>
  <c r="M36" i="105"/>
  <c r="W36" i="105"/>
  <c r="P9" i="105"/>
  <c r="Z9" i="105"/>
  <c r="H18" i="105"/>
  <c r="T18" i="105"/>
  <c r="H27" i="105"/>
  <c r="T27" i="105"/>
  <c r="N36" i="105"/>
  <c r="X36" i="105"/>
  <c r="D45" i="105"/>
  <c r="K9" i="105"/>
  <c r="U9" i="105"/>
  <c r="C18" i="105"/>
  <c r="M18" i="105"/>
  <c r="W18" i="105"/>
  <c r="C27" i="105"/>
  <c r="M27" i="105"/>
  <c r="W27" i="105"/>
  <c r="Q36" i="105"/>
  <c r="G45" i="105"/>
  <c r="V18" i="105"/>
  <c r="V27" i="105"/>
  <c r="L9" i="105"/>
  <c r="V9" i="105"/>
  <c r="D18" i="105"/>
  <c r="N18" i="105"/>
  <c r="X18" i="105"/>
  <c r="D27" i="105"/>
  <c r="N27" i="105"/>
  <c r="H45" i="105"/>
  <c r="Y36" i="105"/>
  <c r="P36" i="105"/>
  <c r="W9" i="105"/>
  <c r="E18" i="105"/>
  <c r="Y18" i="105"/>
  <c r="O15" i="102"/>
  <c r="L15" i="102"/>
  <c r="L10" i="102"/>
  <c r="K10" i="102"/>
  <c r="Q14" i="102"/>
  <c r="N15" i="102"/>
  <c r="K15" i="102"/>
  <c r="Q15" i="102"/>
  <c r="P14" i="102"/>
  <c r="M15" i="102"/>
  <c r="M10" i="102"/>
  <c r="T8" i="102"/>
  <c r="P15" i="102"/>
  <c r="V36" i="102"/>
  <c r="D45" i="102"/>
  <c r="E45" i="102"/>
  <c r="P36" i="102"/>
  <c r="Z36" i="102"/>
  <c r="K9" i="102"/>
  <c r="U9" i="102"/>
  <c r="C18" i="102"/>
  <c r="M18" i="102"/>
  <c r="W18" i="102"/>
  <c r="C27" i="102"/>
  <c r="M27" i="102"/>
  <c r="W27" i="102"/>
  <c r="Q36" i="102"/>
  <c r="G45" i="102"/>
  <c r="Y36" i="102"/>
  <c r="V18" i="102"/>
  <c r="V27" i="102"/>
  <c r="F45" i="102"/>
  <c r="L9" i="102"/>
  <c r="V9" i="102"/>
  <c r="D18" i="102"/>
  <c r="N18" i="102"/>
  <c r="X18" i="102"/>
  <c r="D27" i="102"/>
  <c r="N27" i="102"/>
  <c r="X27" i="102"/>
  <c r="T36" i="102"/>
  <c r="M36" i="102"/>
  <c r="W36" i="102"/>
  <c r="N36" i="102"/>
  <c r="X36" i="102"/>
  <c r="O36" i="102"/>
  <c r="W9" i="102"/>
  <c r="E18" i="102"/>
  <c r="O18" i="102"/>
  <c r="Y18" i="102"/>
  <c r="M15" i="107"/>
  <c r="M10" i="107"/>
  <c r="T8" i="107"/>
  <c r="L15" i="107"/>
  <c r="L10" i="107"/>
  <c r="K15" i="107"/>
  <c r="K10" i="107"/>
  <c r="N15" i="107"/>
  <c r="K9" i="107"/>
  <c r="B27" i="107"/>
  <c r="B18" i="107"/>
  <c r="T9" i="107"/>
  <c r="K27" i="107"/>
  <c r="K18" i="107"/>
  <c r="T27" i="107"/>
  <c r="O15" i="107"/>
  <c r="C27" i="107"/>
  <c r="C18" i="107"/>
  <c r="U9" i="107"/>
  <c r="L27" i="107"/>
  <c r="L18" i="107"/>
  <c r="U27" i="107"/>
  <c r="U18" i="107"/>
  <c r="P15" i="107"/>
  <c r="T36" i="107"/>
  <c r="M27" i="107"/>
  <c r="M18" i="107"/>
  <c r="V27" i="107"/>
  <c r="V18" i="107"/>
  <c r="D45" i="107"/>
  <c r="Q15" i="107"/>
  <c r="T18" i="107"/>
  <c r="U36" i="107"/>
  <c r="W27" i="107"/>
  <c r="W18" i="107"/>
  <c r="E45" i="107"/>
  <c r="N36" i="107"/>
  <c r="V36" i="107"/>
  <c r="F45" i="107"/>
  <c r="O36" i="107"/>
  <c r="X36" i="107"/>
  <c r="W36" i="107"/>
  <c r="Y36" i="107"/>
  <c r="P36" i="107"/>
  <c r="Z36" i="107"/>
  <c r="O15" i="106"/>
  <c r="M15" i="106"/>
  <c r="M10" i="106"/>
  <c r="T8" i="106"/>
  <c r="L15" i="106"/>
  <c r="L10" i="106"/>
  <c r="K15" i="106"/>
  <c r="K10" i="106"/>
  <c r="K36" i="106"/>
  <c r="K9" i="106"/>
  <c r="B27" i="106"/>
  <c r="B18" i="106"/>
  <c r="T9" i="106"/>
  <c r="K27" i="106"/>
  <c r="K18" i="106"/>
  <c r="T27" i="106"/>
  <c r="B45" i="106"/>
  <c r="M9" i="106"/>
  <c r="M27" i="106"/>
  <c r="M18" i="106"/>
  <c r="V27" i="106"/>
  <c r="V18" i="106"/>
  <c r="D45" i="106"/>
  <c r="P14" i="106"/>
  <c r="E27" i="106"/>
  <c r="E18" i="106"/>
  <c r="W9" i="106"/>
  <c r="W27" i="106"/>
  <c r="W18" i="106"/>
  <c r="E45" i="106"/>
  <c r="N36" i="106"/>
  <c r="Q14" i="106"/>
  <c r="T18" i="106"/>
  <c r="O27" i="106"/>
  <c r="O18" i="106"/>
  <c r="F45" i="106"/>
  <c r="O36" i="106"/>
  <c r="X36" i="106"/>
  <c r="V9" i="106"/>
  <c r="N15" i="106"/>
  <c r="D18" i="106"/>
  <c r="X18" i="106"/>
  <c r="U18" i="106"/>
  <c r="U27" i="106"/>
  <c r="Y36" i="106"/>
  <c r="L18" i="106"/>
  <c r="L27" i="106"/>
  <c r="P36" i="106"/>
  <c r="Z36" i="106"/>
  <c r="U9" i="106"/>
  <c r="C18" i="106"/>
  <c r="C27" i="106"/>
  <c r="G45" i="106"/>
  <c r="Y18" i="106"/>
  <c r="O15" i="100"/>
  <c r="N15" i="100"/>
  <c r="M15" i="100"/>
  <c r="M10" i="100"/>
  <c r="T8" i="100"/>
  <c r="L15" i="100"/>
  <c r="L10" i="100"/>
  <c r="K15" i="100"/>
  <c r="K10" i="100"/>
  <c r="Q14" i="100"/>
  <c r="Q15" i="100"/>
  <c r="P14" i="100"/>
  <c r="P15" i="100"/>
  <c r="V36" i="100"/>
  <c r="Y9" i="100"/>
  <c r="G18" i="100"/>
  <c r="G27" i="100"/>
  <c r="M36" i="100"/>
  <c r="W36" i="100"/>
  <c r="P9" i="100"/>
  <c r="T18" i="100"/>
  <c r="T27" i="100"/>
  <c r="N36" i="100"/>
  <c r="X36" i="100"/>
  <c r="D45" i="100"/>
  <c r="K18" i="100"/>
  <c r="K27" i="100"/>
  <c r="Y36" i="100"/>
  <c r="E45" i="100"/>
  <c r="T9" i="100"/>
  <c r="B18" i="100"/>
  <c r="L18" i="100"/>
  <c r="V18" i="100"/>
  <c r="B27" i="100"/>
  <c r="L27" i="100"/>
  <c r="V27" i="100"/>
  <c r="P36" i="100"/>
  <c r="F45" i="100"/>
  <c r="M18" i="100"/>
  <c r="M27" i="100"/>
  <c r="V9" i="100"/>
  <c r="D18" i="100"/>
  <c r="N18" i="100"/>
  <c r="D27" i="100"/>
  <c r="N27" i="100"/>
  <c r="T36" i="100"/>
  <c r="W9" i="100"/>
  <c r="E18" i="100"/>
  <c r="O18" i="100"/>
  <c r="Y18" i="100"/>
  <c r="M15" i="99"/>
  <c r="M10" i="99"/>
  <c r="T8" i="99"/>
  <c r="L15" i="99"/>
  <c r="L10" i="99"/>
  <c r="K15" i="99"/>
  <c r="K10" i="99"/>
  <c r="N15" i="99"/>
  <c r="K9" i="99"/>
  <c r="B27" i="99"/>
  <c r="B18" i="99"/>
  <c r="T9" i="99"/>
  <c r="K27" i="99"/>
  <c r="K18" i="99"/>
  <c r="T27" i="99"/>
  <c r="O15" i="99"/>
  <c r="C27" i="99"/>
  <c r="C18" i="99"/>
  <c r="U9" i="99"/>
  <c r="L27" i="99"/>
  <c r="L18" i="99"/>
  <c r="U27" i="99"/>
  <c r="U18" i="99"/>
  <c r="P15" i="99"/>
  <c r="T36" i="99"/>
  <c r="M27" i="99"/>
  <c r="M18" i="99"/>
  <c r="V27" i="99"/>
  <c r="V18" i="99"/>
  <c r="D45" i="99"/>
  <c r="Q15" i="99"/>
  <c r="T18" i="99"/>
  <c r="U36" i="99"/>
  <c r="W27" i="99"/>
  <c r="W18" i="99"/>
  <c r="E45" i="99"/>
  <c r="N36" i="99"/>
  <c r="V36" i="99"/>
  <c r="F45" i="99"/>
  <c r="O36" i="99"/>
  <c r="X36" i="99"/>
  <c r="W36" i="99"/>
  <c r="Y36" i="99"/>
  <c r="P36" i="99"/>
  <c r="Z36" i="99"/>
  <c r="O15" i="98"/>
  <c r="T8" i="98"/>
  <c r="P15" i="98"/>
  <c r="N15" i="98"/>
  <c r="M15" i="98"/>
  <c r="M10" i="98"/>
  <c r="L15" i="98"/>
  <c r="L10" i="98"/>
  <c r="K15" i="98"/>
  <c r="K10" i="98"/>
  <c r="Q14" i="98"/>
  <c r="Q15" i="98"/>
  <c r="P14" i="98"/>
  <c r="G18" i="98"/>
  <c r="G27" i="98"/>
  <c r="M36" i="98"/>
  <c r="W36" i="98"/>
  <c r="P9" i="98"/>
  <c r="Z9" i="98"/>
  <c r="H18" i="98"/>
  <c r="T18" i="98"/>
  <c r="H27" i="98"/>
  <c r="T27" i="98"/>
  <c r="N36" i="98"/>
  <c r="X36" i="98"/>
  <c r="D45" i="98"/>
  <c r="Y36" i="98"/>
  <c r="E45" i="98"/>
  <c r="B18" i="98"/>
  <c r="L18" i="98"/>
  <c r="V18" i="98"/>
  <c r="B27" i="98"/>
  <c r="L27" i="98"/>
  <c r="V27" i="98"/>
  <c r="P36" i="98"/>
  <c r="Z36" i="98"/>
  <c r="F45" i="98"/>
  <c r="M18" i="98"/>
  <c r="W18" i="98"/>
  <c r="M27" i="98"/>
  <c r="W27" i="98"/>
  <c r="L9" i="98"/>
  <c r="V9" i="98"/>
  <c r="D18" i="98"/>
  <c r="N18" i="98"/>
  <c r="X18" i="98"/>
  <c r="D27" i="98"/>
  <c r="N27" i="98"/>
  <c r="X27" i="98"/>
  <c r="T36" i="98"/>
  <c r="V36" i="98"/>
  <c r="G45" i="98"/>
  <c r="W9" i="98"/>
  <c r="E18" i="98"/>
  <c r="O18" i="98"/>
  <c r="Y18" i="98"/>
  <c r="O15" i="97"/>
  <c r="N15" i="97"/>
  <c r="M15" i="97"/>
  <c r="L15" i="97"/>
  <c r="L10" i="97"/>
  <c r="K15" i="97"/>
  <c r="K10" i="97"/>
  <c r="Q14" i="97"/>
  <c r="Q15" i="97"/>
  <c r="P14" i="97"/>
  <c r="P15" i="97"/>
  <c r="M10" i="97"/>
  <c r="T8" i="97"/>
  <c r="V36" i="97"/>
  <c r="Y9" i="97"/>
  <c r="G18" i="97"/>
  <c r="G27" i="97"/>
  <c r="M36" i="97"/>
  <c r="W36" i="97"/>
  <c r="P9" i="97"/>
  <c r="Z9" i="97"/>
  <c r="H18" i="97"/>
  <c r="T18" i="97"/>
  <c r="H27" i="97"/>
  <c r="T27" i="97"/>
  <c r="D36" i="97"/>
  <c r="N36" i="97"/>
  <c r="X36" i="97"/>
  <c r="D45" i="97"/>
  <c r="K18" i="97"/>
  <c r="K27" i="97"/>
  <c r="E36" i="97"/>
  <c r="Y36" i="97"/>
  <c r="E45" i="97"/>
  <c r="T9" i="97"/>
  <c r="B18" i="97"/>
  <c r="L18" i="97"/>
  <c r="V18" i="97"/>
  <c r="B27" i="97"/>
  <c r="L27" i="97"/>
  <c r="V27" i="97"/>
  <c r="F36" i="97"/>
  <c r="P36" i="97"/>
  <c r="F45" i="97"/>
  <c r="M27" i="97"/>
  <c r="V9" i="97"/>
  <c r="D18" i="97"/>
  <c r="N18" i="97"/>
  <c r="D27" i="97"/>
  <c r="N27" i="97"/>
  <c r="T36" i="97"/>
  <c r="W9" i="97"/>
  <c r="E18" i="97"/>
  <c r="O18" i="97"/>
  <c r="Y18" i="97"/>
  <c r="O15" i="96"/>
  <c r="N15" i="96"/>
  <c r="M15" i="96"/>
  <c r="T8" i="96"/>
  <c r="L15" i="96"/>
  <c r="L10" i="96"/>
  <c r="K15" i="96"/>
  <c r="K10" i="96"/>
  <c r="Q14" i="96"/>
  <c r="Q15" i="96"/>
  <c r="P14" i="96"/>
  <c r="P15" i="96"/>
  <c r="M10" i="96"/>
  <c r="V36" i="96"/>
  <c r="Y9" i="96"/>
  <c r="G18" i="96"/>
  <c r="G27" i="96"/>
  <c r="M36" i="96"/>
  <c r="W36" i="96"/>
  <c r="P9" i="96"/>
  <c r="Z9" i="96"/>
  <c r="H18" i="96"/>
  <c r="T18" i="96"/>
  <c r="H27" i="96"/>
  <c r="T27" i="96"/>
  <c r="N36" i="96"/>
  <c r="X36" i="96"/>
  <c r="D45" i="96"/>
  <c r="K18" i="96"/>
  <c r="K27" i="96"/>
  <c r="Y36" i="96"/>
  <c r="E45" i="96"/>
  <c r="T9" i="96"/>
  <c r="B18" i="96"/>
  <c r="L18" i="96"/>
  <c r="V18" i="96"/>
  <c r="B27" i="96"/>
  <c r="L27" i="96"/>
  <c r="V27" i="96"/>
  <c r="P36" i="96"/>
  <c r="F45" i="96"/>
  <c r="M27" i="96"/>
  <c r="V9" i="96"/>
  <c r="D18" i="96"/>
  <c r="N18" i="96"/>
  <c r="D27" i="96"/>
  <c r="N27" i="96"/>
  <c r="T36" i="96"/>
  <c r="W9" i="96"/>
  <c r="E18" i="96"/>
  <c r="O18" i="96"/>
  <c r="Y18" i="96"/>
  <c r="O15" i="95"/>
  <c r="N15" i="95"/>
  <c r="K10" i="95"/>
  <c r="M15" i="95"/>
  <c r="M10" i="95"/>
  <c r="T8" i="95"/>
  <c r="L15" i="95"/>
  <c r="L10" i="95"/>
  <c r="K15" i="95"/>
  <c r="Q14" i="95"/>
  <c r="Q15" i="95"/>
  <c r="P14" i="95"/>
  <c r="P15" i="95"/>
  <c r="P18" i="95"/>
  <c r="P27" i="95"/>
  <c r="V36" i="95"/>
  <c r="Y9" i="95"/>
  <c r="G18" i="95"/>
  <c r="Q18" i="95"/>
  <c r="G27" i="95"/>
  <c r="Q27" i="95"/>
  <c r="M36" i="95"/>
  <c r="W36" i="95"/>
  <c r="P9" i="95"/>
  <c r="Z9" i="95"/>
  <c r="H18" i="95"/>
  <c r="T18" i="95"/>
  <c r="H27" i="95"/>
  <c r="T27" i="95"/>
  <c r="N36" i="95"/>
  <c r="X36" i="95"/>
  <c r="D45" i="95"/>
  <c r="T9" i="95"/>
  <c r="B18" i="95"/>
  <c r="V18" i="95"/>
  <c r="B27" i="95"/>
  <c r="V27" i="95"/>
  <c r="P36" i="95"/>
  <c r="Z36" i="95"/>
  <c r="K9" i="95"/>
  <c r="U9" i="95"/>
  <c r="C18" i="95"/>
  <c r="M18" i="95"/>
  <c r="W18" i="95"/>
  <c r="C27" i="95"/>
  <c r="M27" i="95"/>
  <c r="W27" i="95"/>
  <c r="Q36" i="95"/>
  <c r="G45" i="95"/>
  <c r="Y36" i="95"/>
  <c r="V9" i="95"/>
  <c r="D18" i="95"/>
  <c r="N18" i="95"/>
  <c r="D27" i="95"/>
  <c r="N27" i="95"/>
  <c r="T36" i="95"/>
  <c r="W9" i="95"/>
  <c r="E18" i="95"/>
  <c r="O18" i="95"/>
  <c r="Y18" i="95"/>
  <c r="M15" i="94"/>
  <c r="M10" i="94"/>
  <c r="T8" i="94"/>
  <c r="L15" i="94"/>
  <c r="L10" i="94"/>
  <c r="K15" i="94"/>
  <c r="K10" i="94"/>
  <c r="N15" i="94"/>
  <c r="K9" i="94"/>
  <c r="B27" i="94"/>
  <c r="B18" i="94"/>
  <c r="T9" i="94"/>
  <c r="K27" i="94"/>
  <c r="K18" i="94"/>
  <c r="T27" i="94"/>
  <c r="O15" i="94"/>
  <c r="C27" i="94"/>
  <c r="C18" i="94"/>
  <c r="U9" i="94"/>
  <c r="L27" i="94"/>
  <c r="L18" i="94"/>
  <c r="U27" i="94"/>
  <c r="U18" i="94"/>
  <c r="P15" i="94"/>
  <c r="T36" i="94"/>
  <c r="M27" i="94"/>
  <c r="M18" i="94"/>
  <c r="V27" i="94"/>
  <c r="V18" i="94"/>
  <c r="D45" i="94"/>
  <c r="Q15" i="94"/>
  <c r="T18" i="94"/>
  <c r="U36" i="94"/>
  <c r="W27" i="94"/>
  <c r="W18" i="94"/>
  <c r="E45" i="94"/>
  <c r="N36" i="94"/>
  <c r="V36" i="94"/>
  <c r="F45" i="94"/>
  <c r="O36" i="94"/>
  <c r="X36" i="94"/>
  <c r="W36" i="94"/>
  <c r="Y36" i="94"/>
  <c r="P36" i="94"/>
  <c r="Z36" i="94"/>
  <c r="O15" i="93"/>
  <c r="N15" i="93"/>
  <c r="M15" i="93"/>
  <c r="M10" i="93"/>
  <c r="T8" i="93"/>
  <c r="Q14" i="93"/>
  <c r="L15" i="93"/>
  <c r="L10" i="93"/>
  <c r="K15" i="93"/>
  <c r="K10" i="93"/>
  <c r="M9" i="93"/>
  <c r="D27" i="93"/>
  <c r="D18" i="93"/>
  <c r="V9" i="93"/>
  <c r="M27" i="93"/>
  <c r="M18" i="93"/>
  <c r="D45" i="93"/>
  <c r="M36" i="93"/>
  <c r="V27" i="93"/>
  <c r="V18" i="93"/>
  <c r="P14" i="93"/>
  <c r="E27" i="93"/>
  <c r="E18" i="93"/>
  <c r="W9" i="93"/>
  <c r="N27" i="93"/>
  <c r="N18" i="93"/>
  <c r="W27" i="93"/>
  <c r="W18" i="93"/>
  <c r="N36" i="93"/>
  <c r="E45" i="93"/>
  <c r="W36" i="93"/>
  <c r="P15" i="93"/>
  <c r="Q15" i="93"/>
  <c r="K18" i="93"/>
  <c r="K27" i="93"/>
  <c r="O36" i="93"/>
  <c r="Y36" i="93"/>
  <c r="T9" i="93"/>
  <c r="B18" i="93"/>
  <c r="L18" i="93"/>
  <c r="B27" i="93"/>
  <c r="L27" i="93"/>
  <c r="P36" i="93"/>
  <c r="F45" i="93"/>
  <c r="X36" i="93"/>
  <c r="X18" i="93"/>
  <c r="X27" i="93"/>
  <c r="T36" i="93"/>
  <c r="O18" i="93"/>
  <c r="Y18" i="93"/>
  <c r="Q14" i="92"/>
  <c r="Q15" i="92"/>
  <c r="P14" i="92"/>
  <c r="P15" i="92"/>
  <c r="O15" i="92"/>
  <c r="L15" i="92"/>
  <c r="T8" i="92"/>
  <c r="K15" i="92"/>
  <c r="M10" i="92"/>
  <c r="L10" i="92"/>
  <c r="K10" i="92"/>
  <c r="N15" i="92"/>
  <c r="M15" i="92"/>
  <c r="K27" i="92"/>
  <c r="T36" i="92"/>
  <c r="K18" i="92"/>
  <c r="P9" i="92"/>
  <c r="G27" i="92"/>
  <c r="G18" i="92"/>
  <c r="Y9" i="92"/>
  <c r="P27" i="92"/>
  <c r="P18" i="92"/>
  <c r="Y27" i="92"/>
  <c r="Y18" i="92"/>
  <c r="T9" i="92"/>
  <c r="H27" i="92"/>
  <c r="H18" i="92"/>
  <c r="Z9" i="92"/>
  <c r="Q27" i="92"/>
  <c r="Q18" i="92"/>
  <c r="Z27" i="92"/>
  <c r="Z18" i="92"/>
  <c r="H45" i="92"/>
  <c r="B27" i="92"/>
  <c r="K9" i="92"/>
  <c r="T27" i="92"/>
  <c r="T18" i="92"/>
  <c r="B45" i="92"/>
  <c r="K36" i="92"/>
  <c r="U36" i="92"/>
  <c r="L36" i="92"/>
  <c r="V36" i="92"/>
  <c r="M36" i="92"/>
  <c r="W36" i="92"/>
  <c r="O15" i="91"/>
  <c r="L15" i="91"/>
  <c r="L10" i="91"/>
  <c r="K15" i="91"/>
  <c r="K10" i="91"/>
  <c r="M10" i="91"/>
  <c r="Q14" i="91"/>
  <c r="Q15" i="91"/>
  <c r="P14" i="91"/>
  <c r="P15" i="91"/>
  <c r="N15" i="91"/>
  <c r="M15" i="91"/>
  <c r="T8" i="91"/>
  <c r="V36" i="91"/>
  <c r="B45" i="91"/>
  <c r="Y9" i="91"/>
  <c r="G18" i="91"/>
  <c r="G27" i="91"/>
  <c r="M36" i="91"/>
  <c r="W36" i="91"/>
  <c r="C45" i="91"/>
  <c r="P9" i="91"/>
  <c r="Z9" i="91"/>
  <c r="H18" i="91"/>
  <c r="T18" i="91"/>
  <c r="H27" i="91"/>
  <c r="T27" i="91"/>
  <c r="N36" i="91"/>
  <c r="X36" i="91"/>
  <c r="D45" i="91"/>
  <c r="K18" i="91"/>
  <c r="U18" i="91"/>
  <c r="K27" i="91"/>
  <c r="U27" i="91"/>
  <c r="Y36" i="91"/>
  <c r="E45" i="91"/>
  <c r="T9" i="91"/>
  <c r="B18" i="91"/>
  <c r="L18" i="91"/>
  <c r="V18" i="91"/>
  <c r="B27" i="91"/>
  <c r="L27" i="91"/>
  <c r="V27" i="91"/>
  <c r="P36" i="91"/>
  <c r="D18" i="91"/>
  <c r="D27" i="91"/>
  <c r="T36" i="91"/>
  <c r="W9" i="91"/>
  <c r="E18" i="91"/>
  <c r="Y18" i="91"/>
  <c r="H51" i="139" l="1"/>
  <c r="G50" i="139"/>
  <c r="Z42" i="139"/>
  <c r="G51" i="139"/>
  <c r="Y42" i="139"/>
  <c r="F51" i="139"/>
  <c r="X42" i="139"/>
  <c r="T37" i="139"/>
  <c r="E51" i="139"/>
  <c r="W42" i="139"/>
  <c r="D51" i="139"/>
  <c r="V42" i="139"/>
  <c r="C51" i="139"/>
  <c r="B51" i="139"/>
  <c r="H50" i="139"/>
  <c r="G50" i="138"/>
  <c r="Y42" i="138"/>
  <c r="G51" i="138"/>
  <c r="F51" i="138"/>
  <c r="X42" i="138"/>
  <c r="T37" i="138"/>
  <c r="E51" i="138"/>
  <c r="W42" i="138"/>
  <c r="D51" i="138"/>
  <c r="V42" i="138"/>
  <c r="C51" i="138"/>
  <c r="B51" i="138"/>
  <c r="H50" i="138"/>
  <c r="H51" i="138"/>
  <c r="Z42" i="138"/>
  <c r="H51" i="137"/>
  <c r="G50" i="137"/>
  <c r="Z42" i="137"/>
  <c r="G51" i="137"/>
  <c r="Y42" i="137"/>
  <c r="F51" i="137"/>
  <c r="X42" i="137"/>
  <c r="T37" i="137"/>
  <c r="E51" i="137"/>
  <c r="W42" i="137"/>
  <c r="D51" i="137"/>
  <c r="V42" i="137"/>
  <c r="C51" i="137"/>
  <c r="B51" i="137"/>
  <c r="H50" i="137"/>
  <c r="H51" i="136"/>
  <c r="G50" i="136"/>
  <c r="Z42" i="136"/>
  <c r="G51" i="136"/>
  <c r="F51" i="136"/>
  <c r="X42" i="136"/>
  <c r="T37" i="136"/>
  <c r="E51" i="136"/>
  <c r="W42" i="136"/>
  <c r="D51" i="136"/>
  <c r="V42" i="136"/>
  <c r="C51" i="136"/>
  <c r="B51" i="136"/>
  <c r="Y42" i="136"/>
  <c r="H50" i="136"/>
  <c r="H51" i="135"/>
  <c r="G50" i="135"/>
  <c r="Z42" i="135"/>
  <c r="G51" i="135"/>
  <c r="Y42" i="135"/>
  <c r="F51" i="135"/>
  <c r="X42" i="135"/>
  <c r="T37" i="135"/>
  <c r="E51" i="135"/>
  <c r="W42" i="135"/>
  <c r="D51" i="135"/>
  <c r="V42" i="135"/>
  <c r="C51" i="135"/>
  <c r="B51" i="135"/>
  <c r="H50" i="135"/>
  <c r="H51" i="134"/>
  <c r="G50" i="134"/>
  <c r="Z42" i="134"/>
  <c r="F51" i="134"/>
  <c r="X42" i="134"/>
  <c r="T37" i="134"/>
  <c r="E51" i="134"/>
  <c r="W42" i="134"/>
  <c r="D51" i="134"/>
  <c r="V42" i="134"/>
  <c r="C51" i="134"/>
  <c r="B51" i="134"/>
  <c r="G51" i="134"/>
  <c r="Y42" i="134"/>
  <c r="H50" i="134"/>
  <c r="H51" i="133"/>
  <c r="G50" i="133"/>
  <c r="Z42" i="133"/>
  <c r="F51" i="133"/>
  <c r="X42" i="133"/>
  <c r="T37" i="133"/>
  <c r="E51" i="133"/>
  <c r="W42" i="133"/>
  <c r="D51" i="133"/>
  <c r="V42" i="133"/>
  <c r="C51" i="133"/>
  <c r="G51" i="133"/>
  <c r="B51" i="133"/>
  <c r="Y42" i="133"/>
  <c r="H50" i="133"/>
  <c r="F51" i="132"/>
  <c r="X42" i="132"/>
  <c r="T37" i="132"/>
  <c r="E51" i="132"/>
  <c r="W42" i="132"/>
  <c r="D51" i="132"/>
  <c r="V42" i="132"/>
  <c r="C51" i="132"/>
  <c r="B51" i="132"/>
  <c r="H50" i="132"/>
  <c r="H51" i="132"/>
  <c r="G50" i="132"/>
  <c r="Z42" i="132"/>
  <c r="G51" i="132"/>
  <c r="Y42" i="132"/>
  <c r="F51" i="131"/>
  <c r="X42" i="131"/>
  <c r="T37" i="131"/>
  <c r="D51" i="131"/>
  <c r="V42" i="131"/>
  <c r="E51" i="131"/>
  <c r="W42" i="131"/>
  <c r="C51" i="131"/>
  <c r="B51" i="131"/>
  <c r="G50" i="131"/>
  <c r="G51" i="131"/>
  <c r="Y42" i="131"/>
  <c r="H50" i="131"/>
  <c r="H51" i="131"/>
  <c r="Z42" i="131"/>
  <c r="H51" i="130"/>
  <c r="G50" i="130"/>
  <c r="Z42" i="130"/>
  <c r="E51" i="130"/>
  <c r="F51" i="130"/>
  <c r="X42" i="130"/>
  <c r="T37" i="130"/>
  <c r="W42" i="130"/>
  <c r="B51" i="130"/>
  <c r="C51" i="130"/>
  <c r="H50" i="130"/>
  <c r="G51" i="130"/>
  <c r="Y42" i="130"/>
  <c r="D51" i="130"/>
  <c r="V42" i="130"/>
  <c r="F51" i="129"/>
  <c r="T37" i="129"/>
  <c r="X42" i="129"/>
  <c r="E51" i="129"/>
  <c r="W42" i="129"/>
  <c r="D51" i="129"/>
  <c r="V42" i="129"/>
  <c r="C51" i="129"/>
  <c r="B51" i="129"/>
  <c r="G51" i="129"/>
  <c r="Y42" i="129"/>
  <c r="H50" i="129"/>
  <c r="H51" i="129"/>
  <c r="G50" i="129"/>
  <c r="Z42" i="129"/>
  <c r="H51" i="128"/>
  <c r="G50" i="128"/>
  <c r="Z42" i="128"/>
  <c r="G51" i="128"/>
  <c r="F51" i="128"/>
  <c r="X42" i="128"/>
  <c r="T37" i="128"/>
  <c r="W42" i="128"/>
  <c r="E51" i="128"/>
  <c r="D51" i="128"/>
  <c r="V42" i="128"/>
  <c r="C51" i="128"/>
  <c r="B51" i="128"/>
  <c r="Y42" i="128"/>
  <c r="H50" i="128"/>
  <c r="E51" i="127"/>
  <c r="W42" i="127"/>
  <c r="D51" i="127"/>
  <c r="V42" i="127"/>
  <c r="C51" i="127"/>
  <c r="F51" i="127"/>
  <c r="T37" i="127"/>
  <c r="B51" i="127"/>
  <c r="H50" i="127"/>
  <c r="H51" i="127"/>
  <c r="G50" i="127"/>
  <c r="Z42" i="127"/>
  <c r="G51" i="127"/>
  <c r="Y42" i="127"/>
  <c r="X42" i="127"/>
  <c r="Y42" i="126"/>
  <c r="E51" i="126"/>
  <c r="W42" i="126"/>
  <c r="V42" i="126"/>
  <c r="D51" i="126"/>
  <c r="C51" i="126"/>
  <c r="B51" i="126"/>
  <c r="H50" i="126"/>
  <c r="H51" i="126"/>
  <c r="G50" i="126"/>
  <c r="Z42" i="126"/>
  <c r="G51" i="126"/>
  <c r="F51" i="126"/>
  <c r="X42" i="126"/>
  <c r="T37" i="126"/>
  <c r="E51" i="125"/>
  <c r="W42" i="125"/>
  <c r="D51" i="125"/>
  <c r="V42" i="125"/>
  <c r="C51" i="125"/>
  <c r="B51" i="125"/>
  <c r="H50" i="125"/>
  <c r="H51" i="125"/>
  <c r="G50" i="125"/>
  <c r="Z42" i="125"/>
  <c r="G51" i="125"/>
  <c r="Y42" i="125"/>
  <c r="F51" i="125"/>
  <c r="X42" i="125"/>
  <c r="T37" i="125"/>
  <c r="H51" i="124"/>
  <c r="G50" i="124"/>
  <c r="Z42" i="124"/>
  <c r="G51" i="124"/>
  <c r="Y42" i="124"/>
  <c r="F51" i="124"/>
  <c r="X42" i="124"/>
  <c r="T37" i="124"/>
  <c r="E51" i="124"/>
  <c r="W42" i="124"/>
  <c r="D51" i="124"/>
  <c r="V42" i="124"/>
  <c r="C51" i="124"/>
  <c r="B51" i="124"/>
  <c r="H50" i="124"/>
  <c r="M37" i="123"/>
  <c r="T35" i="123"/>
  <c r="L37" i="123"/>
  <c r="Q42" i="123"/>
  <c r="K37" i="123"/>
  <c r="P42" i="123"/>
  <c r="O42" i="123"/>
  <c r="N42" i="123"/>
  <c r="M42" i="123"/>
  <c r="N42" i="122"/>
  <c r="M42" i="122"/>
  <c r="M37" i="122"/>
  <c r="T35" i="122"/>
  <c r="L37" i="122"/>
  <c r="O42" i="122"/>
  <c r="Q42" i="122"/>
  <c r="K37" i="122"/>
  <c r="P42" i="122"/>
  <c r="M37" i="121"/>
  <c r="T35" i="121"/>
  <c r="K37" i="121"/>
  <c r="L37" i="121"/>
  <c r="Q42" i="121"/>
  <c r="P42" i="121"/>
  <c r="O42" i="121"/>
  <c r="N42" i="121"/>
  <c r="M42" i="121"/>
  <c r="M42" i="120"/>
  <c r="M37" i="120"/>
  <c r="T35" i="120"/>
  <c r="L37" i="120"/>
  <c r="K37" i="120"/>
  <c r="P42" i="120"/>
  <c r="Q42" i="120"/>
  <c r="O42" i="120"/>
  <c r="N42" i="120"/>
  <c r="V33" i="119"/>
  <c r="W33" i="119"/>
  <c r="T28" i="119"/>
  <c r="B35" i="119"/>
  <c r="K35" i="119" s="1"/>
  <c r="Z33" i="119"/>
  <c r="Y33" i="119"/>
  <c r="X33" i="119"/>
  <c r="X33" i="118"/>
  <c r="W33" i="118"/>
  <c r="V33" i="118"/>
  <c r="T28" i="118"/>
  <c r="B35" i="118"/>
  <c r="K35" i="118" s="1"/>
  <c r="Z33" i="118"/>
  <c r="Y33" i="118"/>
  <c r="Z24" i="117"/>
  <c r="Y24" i="117"/>
  <c r="X24" i="117"/>
  <c r="W24" i="117"/>
  <c r="V24" i="117"/>
  <c r="B26" i="117"/>
  <c r="Y15" i="112"/>
  <c r="U10" i="112"/>
  <c r="X15" i="112"/>
  <c r="T10" i="112"/>
  <c r="U15" i="112"/>
  <c r="T15" i="112"/>
  <c r="W15" i="112"/>
  <c r="V15" i="112"/>
  <c r="B17" i="112"/>
  <c r="Z15" i="112"/>
  <c r="V10" i="112"/>
  <c r="Y15" i="111"/>
  <c r="U10" i="111"/>
  <c r="X15" i="111"/>
  <c r="T10" i="111"/>
  <c r="W15" i="111"/>
  <c r="V15" i="111"/>
  <c r="U15" i="111"/>
  <c r="T15" i="111"/>
  <c r="B17" i="111"/>
  <c r="Z15" i="111"/>
  <c r="V10" i="111"/>
  <c r="Y15" i="110"/>
  <c r="U10" i="110"/>
  <c r="X15" i="110"/>
  <c r="T10" i="110"/>
  <c r="W15" i="110"/>
  <c r="V15" i="110"/>
  <c r="U15" i="110"/>
  <c r="T15" i="110"/>
  <c r="B17" i="110"/>
  <c r="Z15" i="110"/>
  <c r="V10" i="110"/>
  <c r="W15" i="108"/>
  <c r="V15" i="108"/>
  <c r="U15" i="108"/>
  <c r="T15" i="108"/>
  <c r="B17" i="108"/>
  <c r="Z15" i="108"/>
  <c r="V10" i="108"/>
  <c r="Y15" i="108"/>
  <c r="U10" i="108"/>
  <c r="T10" i="108"/>
  <c r="X15" i="108"/>
  <c r="Y15" i="103"/>
  <c r="U10" i="103"/>
  <c r="X15" i="103"/>
  <c r="T10" i="103"/>
  <c r="T15" i="103"/>
  <c r="B17" i="103"/>
  <c r="Z15" i="103"/>
  <c r="W15" i="103"/>
  <c r="V10" i="103"/>
  <c r="V15" i="103"/>
  <c r="U15" i="103"/>
  <c r="Y15" i="113"/>
  <c r="U10" i="113"/>
  <c r="W15" i="113"/>
  <c r="T15" i="113"/>
  <c r="X15" i="113"/>
  <c r="T10" i="113"/>
  <c r="V10" i="113"/>
  <c r="V15" i="113"/>
  <c r="U15" i="113"/>
  <c r="B17" i="113"/>
  <c r="Z15" i="113"/>
  <c r="Y15" i="105"/>
  <c r="U10" i="105"/>
  <c r="U15" i="105"/>
  <c r="X15" i="105"/>
  <c r="T10" i="105"/>
  <c r="V15" i="105"/>
  <c r="V10" i="105"/>
  <c r="W15" i="105"/>
  <c r="Z15" i="105"/>
  <c r="T15" i="105"/>
  <c r="B17" i="105"/>
  <c r="Y15" i="102"/>
  <c r="U10" i="102"/>
  <c r="V15" i="102"/>
  <c r="U15" i="102"/>
  <c r="B17" i="102"/>
  <c r="Z15" i="102"/>
  <c r="X15" i="102"/>
  <c r="T10" i="102"/>
  <c r="T15" i="102"/>
  <c r="V10" i="102"/>
  <c r="W15" i="102"/>
  <c r="W15" i="107"/>
  <c r="V15" i="107"/>
  <c r="U15" i="107"/>
  <c r="X15" i="107"/>
  <c r="V10" i="107"/>
  <c r="T15" i="107"/>
  <c r="U10" i="107"/>
  <c r="T10" i="107"/>
  <c r="B17" i="107"/>
  <c r="Z15" i="107"/>
  <c r="Y15" i="107"/>
  <c r="Y15" i="106"/>
  <c r="U10" i="106"/>
  <c r="W15" i="106"/>
  <c r="V15" i="106"/>
  <c r="U15" i="106"/>
  <c r="B17" i="106"/>
  <c r="Z15" i="106"/>
  <c r="V10" i="106"/>
  <c r="X15" i="106"/>
  <c r="T10" i="106"/>
  <c r="T15" i="106"/>
  <c r="Y15" i="100"/>
  <c r="U10" i="100"/>
  <c r="X15" i="100"/>
  <c r="T10" i="100"/>
  <c r="W15" i="100"/>
  <c r="V15" i="100"/>
  <c r="U15" i="100"/>
  <c r="Z15" i="100"/>
  <c r="V10" i="100"/>
  <c r="T15" i="100"/>
  <c r="B17" i="100"/>
  <c r="W15" i="99"/>
  <c r="V15" i="99"/>
  <c r="U15" i="99"/>
  <c r="X15" i="99"/>
  <c r="V10" i="99"/>
  <c r="T15" i="99"/>
  <c r="U10" i="99"/>
  <c r="T10" i="99"/>
  <c r="B17" i="99"/>
  <c r="Z15" i="99"/>
  <c r="Y15" i="99"/>
  <c r="Y15" i="98"/>
  <c r="U10" i="98"/>
  <c r="X15" i="98"/>
  <c r="T10" i="98"/>
  <c r="W15" i="98"/>
  <c r="Z15" i="98"/>
  <c r="V15" i="98"/>
  <c r="U15" i="98"/>
  <c r="T15" i="98"/>
  <c r="B17" i="98"/>
  <c r="V10" i="98"/>
  <c r="Y15" i="97"/>
  <c r="U10" i="97"/>
  <c r="X15" i="97"/>
  <c r="T10" i="97"/>
  <c r="V15" i="97"/>
  <c r="U15" i="97"/>
  <c r="Z15" i="97"/>
  <c r="W15" i="97"/>
  <c r="T15" i="97"/>
  <c r="B17" i="97"/>
  <c r="V10" i="97"/>
  <c r="Y15" i="96"/>
  <c r="U10" i="96"/>
  <c r="X15" i="96"/>
  <c r="T10" i="96"/>
  <c r="W15" i="96"/>
  <c r="V15" i="96"/>
  <c r="U15" i="96"/>
  <c r="Z15" i="96"/>
  <c r="V10" i="96"/>
  <c r="T15" i="96"/>
  <c r="B17" i="96"/>
  <c r="Y15" i="95"/>
  <c r="U10" i="95"/>
  <c r="X15" i="95"/>
  <c r="T10" i="95"/>
  <c r="U15" i="95"/>
  <c r="W15" i="95"/>
  <c r="V15" i="95"/>
  <c r="T15" i="95"/>
  <c r="B17" i="95"/>
  <c r="Z15" i="95"/>
  <c r="V10" i="95"/>
  <c r="W15" i="94"/>
  <c r="V15" i="94"/>
  <c r="U15" i="94"/>
  <c r="X15" i="94"/>
  <c r="V10" i="94"/>
  <c r="T15" i="94"/>
  <c r="U10" i="94"/>
  <c r="T10" i="94"/>
  <c r="B17" i="94"/>
  <c r="Z15" i="94"/>
  <c r="Y15" i="94"/>
  <c r="Y15" i="93"/>
  <c r="U10" i="93"/>
  <c r="X15" i="93"/>
  <c r="T10" i="93"/>
  <c r="W15" i="93"/>
  <c r="T15" i="93"/>
  <c r="V15" i="93"/>
  <c r="U15" i="93"/>
  <c r="V10" i="93"/>
  <c r="B17" i="93"/>
  <c r="Z15" i="93"/>
  <c r="T15" i="92"/>
  <c r="B17" i="92"/>
  <c r="Z15" i="92"/>
  <c r="V10" i="92"/>
  <c r="Y15" i="92"/>
  <c r="U10" i="92"/>
  <c r="X15" i="92"/>
  <c r="T10" i="92"/>
  <c r="W15" i="92"/>
  <c r="V15" i="92"/>
  <c r="U15" i="92"/>
  <c r="Y15" i="91"/>
  <c r="U10" i="91"/>
  <c r="T10" i="91"/>
  <c r="V15" i="91"/>
  <c r="U15" i="91"/>
  <c r="Z15" i="91"/>
  <c r="V10" i="91"/>
  <c r="T15" i="91"/>
  <c r="B17" i="91"/>
  <c r="X15" i="91"/>
  <c r="W15" i="91"/>
  <c r="E51" i="123" l="1"/>
  <c r="W42" i="123"/>
  <c r="D51" i="123"/>
  <c r="V42" i="123"/>
  <c r="C51" i="123"/>
  <c r="B51" i="123"/>
  <c r="H50" i="123"/>
  <c r="H51" i="123"/>
  <c r="G50" i="123"/>
  <c r="Z42" i="123"/>
  <c r="G51" i="123"/>
  <c r="Y42" i="123"/>
  <c r="F51" i="123"/>
  <c r="X42" i="123"/>
  <c r="T37" i="123"/>
  <c r="H51" i="122"/>
  <c r="G50" i="122"/>
  <c r="Z42" i="122"/>
  <c r="G51" i="122"/>
  <c r="Y42" i="122"/>
  <c r="F51" i="122"/>
  <c r="X42" i="122"/>
  <c r="T37" i="122"/>
  <c r="E51" i="122"/>
  <c r="W42" i="122"/>
  <c r="D51" i="122"/>
  <c r="V42" i="122"/>
  <c r="C51" i="122"/>
  <c r="B51" i="122"/>
  <c r="H50" i="122"/>
  <c r="E51" i="121"/>
  <c r="W42" i="121"/>
  <c r="D51" i="121"/>
  <c r="V42" i="121"/>
  <c r="C51" i="121"/>
  <c r="B51" i="121"/>
  <c r="H50" i="121"/>
  <c r="H51" i="121"/>
  <c r="G50" i="121"/>
  <c r="Z42" i="121"/>
  <c r="G51" i="121"/>
  <c r="Y42" i="121"/>
  <c r="F51" i="121"/>
  <c r="X42" i="121"/>
  <c r="T37" i="121"/>
  <c r="G51" i="120"/>
  <c r="Y42" i="120"/>
  <c r="F51" i="120"/>
  <c r="X42" i="120"/>
  <c r="T37" i="120"/>
  <c r="C51" i="120"/>
  <c r="E51" i="120"/>
  <c r="W42" i="120"/>
  <c r="D51" i="120"/>
  <c r="V42" i="120"/>
  <c r="H50" i="120"/>
  <c r="H51" i="120"/>
  <c r="G50" i="120"/>
  <c r="Z42" i="120"/>
  <c r="B51" i="120"/>
  <c r="M37" i="119"/>
  <c r="T35" i="119"/>
  <c r="L37" i="119"/>
  <c r="Q42" i="119"/>
  <c r="K37" i="119"/>
  <c r="P42" i="119"/>
  <c r="O42" i="119"/>
  <c r="N42" i="119"/>
  <c r="M42" i="119"/>
  <c r="N42" i="118"/>
  <c r="M42" i="118"/>
  <c r="M37" i="118"/>
  <c r="T35" i="118"/>
  <c r="L37" i="118"/>
  <c r="Q42" i="118"/>
  <c r="K37" i="118"/>
  <c r="P42" i="118"/>
  <c r="O42" i="118"/>
  <c r="G33" i="117"/>
  <c r="F33" i="117"/>
  <c r="E33" i="117"/>
  <c r="G28" i="117"/>
  <c r="F28" i="117"/>
  <c r="E28" i="117"/>
  <c r="C28" i="117"/>
  <c r="K26" i="117"/>
  <c r="B28" i="117"/>
  <c r="H33" i="117"/>
  <c r="D24" i="112"/>
  <c r="G19" i="112"/>
  <c r="H24" i="112"/>
  <c r="D19" i="112"/>
  <c r="G24" i="112"/>
  <c r="C19" i="112"/>
  <c r="K17" i="112"/>
  <c r="T17" i="112" s="1"/>
  <c r="F19" i="112"/>
  <c r="E19" i="112"/>
  <c r="F24" i="112"/>
  <c r="E24" i="112"/>
  <c r="B19" i="112"/>
  <c r="D24" i="111"/>
  <c r="G19" i="111"/>
  <c r="H24" i="111"/>
  <c r="F19" i="111"/>
  <c r="E19" i="111"/>
  <c r="D19" i="111"/>
  <c r="G24" i="111"/>
  <c r="C19" i="111"/>
  <c r="K17" i="111"/>
  <c r="T17" i="111" s="1"/>
  <c r="F24" i="111"/>
  <c r="B19" i="111"/>
  <c r="E24" i="111"/>
  <c r="D24" i="110"/>
  <c r="G19" i="110"/>
  <c r="F19" i="110"/>
  <c r="E19" i="110"/>
  <c r="H24" i="110"/>
  <c r="D19" i="110"/>
  <c r="G24" i="110"/>
  <c r="C19" i="110"/>
  <c r="K17" i="110"/>
  <c r="T17" i="110" s="1"/>
  <c r="F24" i="110"/>
  <c r="B19" i="110"/>
  <c r="E24" i="110"/>
  <c r="F19" i="108"/>
  <c r="E19" i="108"/>
  <c r="H24" i="108"/>
  <c r="D19" i="108"/>
  <c r="G19" i="108"/>
  <c r="G24" i="108"/>
  <c r="C19" i="108"/>
  <c r="K17" i="108"/>
  <c r="T17" i="108" s="1"/>
  <c r="F24" i="108"/>
  <c r="B19" i="108"/>
  <c r="E24" i="108"/>
  <c r="D24" i="108"/>
  <c r="D24" i="103"/>
  <c r="G19" i="103"/>
  <c r="G24" i="103"/>
  <c r="B19" i="103"/>
  <c r="F19" i="103"/>
  <c r="F24" i="103"/>
  <c r="E24" i="103"/>
  <c r="E19" i="103"/>
  <c r="H24" i="103"/>
  <c r="D19" i="103"/>
  <c r="C19" i="103"/>
  <c r="K17" i="103"/>
  <c r="T17" i="103" s="1"/>
  <c r="D24" i="113"/>
  <c r="C19" i="113"/>
  <c r="B19" i="113"/>
  <c r="E24" i="113"/>
  <c r="G19" i="113"/>
  <c r="F19" i="113"/>
  <c r="E19" i="113"/>
  <c r="H24" i="113"/>
  <c r="D19" i="113"/>
  <c r="G24" i="113"/>
  <c r="K17" i="113"/>
  <c r="T17" i="113" s="1"/>
  <c r="F24" i="113"/>
  <c r="D24" i="105"/>
  <c r="G19" i="105"/>
  <c r="E19" i="105"/>
  <c r="D19" i="105"/>
  <c r="F19" i="105"/>
  <c r="H24" i="105"/>
  <c r="G24" i="105"/>
  <c r="C19" i="105"/>
  <c r="K17" i="105"/>
  <c r="T17" i="105" s="1"/>
  <c r="F24" i="105"/>
  <c r="B19" i="105"/>
  <c r="E24" i="105"/>
  <c r="D24" i="102"/>
  <c r="H24" i="102"/>
  <c r="D19" i="102"/>
  <c r="G24" i="102"/>
  <c r="F24" i="102"/>
  <c r="B19" i="102"/>
  <c r="G19" i="102"/>
  <c r="E19" i="102"/>
  <c r="E24" i="102"/>
  <c r="F19" i="102"/>
  <c r="C19" i="102"/>
  <c r="K17" i="102"/>
  <c r="T17" i="102" s="1"/>
  <c r="F19" i="107"/>
  <c r="E19" i="107"/>
  <c r="H24" i="107"/>
  <c r="D19" i="107"/>
  <c r="G24" i="107"/>
  <c r="F24" i="107"/>
  <c r="E24" i="107"/>
  <c r="D24" i="107"/>
  <c r="G19" i="107"/>
  <c r="K17" i="107"/>
  <c r="T17" i="107" s="1"/>
  <c r="C19" i="107"/>
  <c r="B19" i="107"/>
  <c r="D24" i="106"/>
  <c r="F19" i="106"/>
  <c r="E19" i="106"/>
  <c r="H24" i="106"/>
  <c r="D19" i="106"/>
  <c r="G24" i="106"/>
  <c r="K17" i="106"/>
  <c r="T17" i="106" s="1"/>
  <c r="F24" i="106"/>
  <c r="E24" i="106"/>
  <c r="G19" i="106"/>
  <c r="C19" i="106"/>
  <c r="B19" i="106"/>
  <c r="D24" i="100"/>
  <c r="G19" i="100"/>
  <c r="F19" i="100"/>
  <c r="E19" i="100"/>
  <c r="H24" i="100"/>
  <c r="D19" i="100"/>
  <c r="E24" i="100"/>
  <c r="G24" i="100"/>
  <c r="C19" i="100"/>
  <c r="K17" i="100"/>
  <c r="T17" i="100" s="1"/>
  <c r="F24" i="100"/>
  <c r="B19" i="100"/>
  <c r="F19" i="99"/>
  <c r="E19" i="99"/>
  <c r="H24" i="99"/>
  <c r="D19" i="99"/>
  <c r="G24" i="99"/>
  <c r="F24" i="99"/>
  <c r="E24" i="99"/>
  <c r="D24" i="99"/>
  <c r="G19" i="99"/>
  <c r="K17" i="99"/>
  <c r="T17" i="99" s="1"/>
  <c r="C19" i="99"/>
  <c r="B19" i="99"/>
  <c r="D24" i="98"/>
  <c r="G19" i="98"/>
  <c r="F19" i="98"/>
  <c r="E19" i="98"/>
  <c r="H24" i="98"/>
  <c r="D19" i="98"/>
  <c r="E24" i="98"/>
  <c r="G24" i="98"/>
  <c r="C19" i="98"/>
  <c r="K17" i="98"/>
  <c r="T17" i="98" s="1"/>
  <c r="F24" i="98"/>
  <c r="B19" i="98"/>
  <c r="D24" i="97"/>
  <c r="G19" i="97"/>
  <c r="F19" i="97"/>
  <c r="E19" i="97"/>
  <c r="H24" i="97"/>
  <c r="D19" i="97"/>
  <c r="G24" i="97"/>
  <c r="C19" i="97"/>
  <c r="K17" i="97"/>
  <c r="T17" i="97" s="1"/>
  <c r="F24" i="97"/>
  <c r="B19" i="97"/>
  <c r="E24" i="97"/>
  <c r="D24" i="96"/>
  <c r="G19" i="96"/>
  <c r="F19" i="96"/>
  <c r="E19" i="96"/>
  <c r="H24" i="96"/>
  <c r="D19" i="96"/>
  <c r="G24" i="96"/>
  <c r="C19" i="96"/>
  <c r="K17" i="96"/>
  <c r="T17" i="96" s="1"/>
  <c r="F24" i="96"/>
  <c r="B19" i="96"/>
  <c r="E24" i="96"/>
  <c r="D24" i="95"/>
  <c r="G19" i="95"/>
  <c r="D19" i="95"/>
  <c r="F19" i="95"/>
  <c r="E19" i="95"/>
  <c r="H24" i="95"/>
  <c r="G24" i="95"/>
  <c r="C19" i="95"/>
  <c r="K17" i="95"/>
  <c r="T17" i="95" s="1"/>
  <c r="F24" i="95"/>
  <c r="B19" i="95"/>
  <c r="E24" i="95"/>
  <c r="F19" i="94"/>
  <c r="E19" i="94"/>
  <c r="H24" i="94"/>
  <c r="D19" i="94"/>
  <c r="G24" i="94"/>
  <c r="F24" i="94"/>
  <c r="E24" i="94"/>
  <c r="D24" i="94"/>
  <c r="G19" i="94"/>
  <c r="K17" i="94"/>
  <c r="T17" i="94" s="1"/>
  <c r="C19" i="94"/>
  <c r="B19" i="94"/>
  <c r="D24" i="93"/>
  <c r="G19" i="93"/>
  <c r="F19" i="93"/>
  <c r="G24" i="93"/>
  <c r="C19" i="93"/>
  <c r="E19" i="93"/>
  <c r="H24" i="93"/>
  <c r="D19" i="93"/>
  <c r="K17" i="93"/>
  <c r="T17" i="93" s="1"/>
  <c r="F24" i="93"/>
  <c r="E24" i="93"/>
  <c r="B19" i="93"/>
  <c r="G24" i="92"/>
  <c r="C19" i="92"/>
  <c r="K17" i="92"/>
  <c r="T17" i="92" s="1"/>
  <c r="F24" i="92"/>
  <c r="B19" i="92"/>
  <c r="E24" i="92"/>
  <c r="D24" i="92"/>
  <c r="F19" i="92"/>
  <c r="E19" i="92"/>
  <c r="D19" i="92"/>
  <c r="H24" i="92"/>
  <c r="G19" i="92"/>
  <c r="D24" i="91"/>
  <c r="G19" i="91"/>
  <c r="E19" i="91"/>
  <c r="H24" i="91"/>
  <c r="D19" i="91"/>
  <c r="G24" i="91"/>
  <c r="C19" i="91"/>
  <c r="K17" i="91"/>
  <c r="T17" i="91" s="1"/>
  <c r="F24" i="91"/>
  <c r="B19" i="91"/>
  <c r="E24" i="91"/>
  <c r="F19" i="91"/>
  <c r="F51" i="119" l="1"/>
  <c r="X42" i="119"/>
  <c r="T37" i="119"/>
  <c r="E51" i="119"/>
  <c r="W42" i="119"/>
  <c r="D51" i="119"/>
  <c r="V42" i="119"/>
  <c r="C51" i="119"/>
  <c r="B51" i="119"/>
  <c r="H50" i="119"/>
  <c r="H51" i="119"/>
  <c r="G50" i="119"/>
  <c r="Z42" i="119"/>
  <c r="G51" i="119"/>
  <c r="Y42" i="119"/>
  <c r="H51" i="118"/>
  <c r="G50" i="118"/>
  <c r="Z42" i="118"/>
  <c r="G51" i="118"/>
  <c r="Y42" i="118"/>
  <c r="F51" i="118"/>
  <c r="X42" i="118"/>
  <c r="T37" i="118"/>
  <c r="E51" i="118"/>
  <c r="W42" i="118"/>
  <c r="D51" i="118"/>
  <c r="V42" i="118"/>
  <c r="C51" i="118"/>
  <c r="B51" i="118"/>
  <c r="H50" i="118"/>
  <c r="Q33" i="117"/>
  <c r="L28" i="117"/>
  <c r="P33" i="117"/>
  <c r="K28" i="117"/>
  <c r="O33" i="117"/>
  <c r="N33" i="117"/>
  <c r="M33" i="117"/>
  <c r="T26" i="117"/>
  <c r="L33" i="117"/>
  <c r="K33" i="117"/>
  <c r="Y24" i="112"/>
  <c r="X24" i="112"/>
  <c r="W24" i="112"/>
  <c r="V24" i="112"/>
  <c r="B26" i="112"/>
  <c r="Z24" i="112"/>
  <c r="Y24" i="111"/>
  <c r="X24" i="111"/>
  <c r="W24" i="111"/>
  <c r="V24" i="111"/>
  <c r="B26" i="111"/>
  <c r="Z24" i="111"/>
  <c r="Y24" i="110"/>
  <c r="X24" i="110"/>
  <c r="W24" i="110"/>
  <c r="V24" i="110"/>
  <c r="B26" i="110"/>
  <c r="Z24" i="110"/>
  <c r="W24" i="108"/>
  <c r="V24" i="108"/>
  <c r="B26" i="108"/>
  <c r="Z24" i="108"/>
  <c r="Y24" i="108"/>
  <c r="X24" i="108"/>
  <c r="Y24" i="103"/>
  <c r="X24" i="103"/>
  <c r="B26" i="103"/>
  <c r="W24" i="103"/>
  <c r="V24" i="103"/>
  <c r="Z24" i="103"/>
  <c r="Y24" i="113"/>
  <c r="W24" i="113"/>
  <c r="B26" i="113"/>
  <c r="X24" i="113"/>
  <c r="Z24" i="113"/>
  <c r="V24" i="113"/>
  <c r="Y24" i="105"/>
  <c r="X24" i="105"/>
  <c r="V24" i="105"/>
  <c r="W24" i="105"/>
  <c r="B26" i="105"/>
  <c r="Z24" i="105"/>
  <c r="Y24" i="102"/>
  <c r="B26" i="102"/>
  <c r="X24" i="102"/>
  <c r="V24" i="102"/>
  <c r="W24" i="102"/>
  <c r="Z24" i="102"/>
  <c r="W24" i="107"/>
  <c r="V24" i="107"/>
  <c r="X24" i="107"/>
  <c r="B26" i="107"/>
  <c r="Z24" i="107"/>
  <c r="Y24" i="107"/>
  <c r="Y24" i="106"/>
  <c r="W24" i="106"/>
  <c r="V24" i="106"/>
  <c r="Z24" i="106"/>
  <c r="X24" i="106"/>
  <c r="B26" i="106"/>
  <c r="Y24" i="100"/>
  <c r="X24" i="100"/>
  <c r="W24" i="100"/>
  <c r="V24" i="100"/>
  <c r="B26" i="100"/>
  <c r="Z24" i="100"/>
  <c r="W24" i="99"/>
  <c r="V24" i="99"/>
  <c r="X24" i="99"/>
  <c r="B26" i="99"/>
  <c r="Z24" i="99"/>
  <c r="Y24" i="99"/>
  <c r="Y24" i="98"/>
  <c r="X24" i="98"/>
  <c r="W24" i="98"/>
  <c r="V24" i="98"/>
  <c r="B26" i="98"/>
  <c r="Z24" i="98"/>
  <c r="Y24" i="97"/>
  <c r="X24" i="97"/>
  <c r="W24" i="97"/>
  <c r="V24" i="97"/>
  <c r="B26" i="97"/>
  <c r="Z24" i="97"/>
  <c r="Y24" i="96"/>
  <c r="X24" i="96"/>
  <c r="W24" i="96"/>
  <c r="V24" i="96"/>
  <c r="B26" i="96"/>
  <c r="Z24" i="96"/>
  <c r="Y24" i="95"/>
  <c r="X24" i="95"/>
  <c r="W24" i="95"/>
  <c r="V24" i="95"/>
  <c r="B26" i="95"/>
  <c r="Z24" i="95"/>
  <c r="W24" i="94"/>
  <c r="V24" i="94"/>
  <c r="X24" i="94"/>
  <c r="B26" i="94"/>
  <c r="Z24" i="94"/>
  <c r="Y24" i="94"/>
  <c r="Y24" i="93"/>
  <c r="X24" i="93"/>
  <c r="W24" i="93"/>
  <c r="V24" i="93"/>
  <c r="B26" i="93"/>
  <c r="Z24" i="93"/>
  <c r="B26" i="92"/>
  <c r="Z24" i="92"/>
  <c r="Y24" i="92"/>
  <c r="X24" i="92"/>
  <c r="W24" i="92"/>
  <c r="V24" i="92"/>
  <c r="Y24" i="91"/>
  <c r="X24" i="91"/>
  <c r="V24" i="91"/>
  <c r="Z24" i="91"/>
  <c r="B26" i="91"/>
  <c r="W24" i="91"/>
  <c r="B35" i="117" l="1"/>
  <c r="K35" i="117" s="1"/>
  <c r="Z33" i="117"/>
  <c r="X28" i="117"/>
  <c r="Y33" i="117"/>
  <c r="W28" i="117"/>
  <c r="X33" i="117"/>
  <c r="V28" i="117"/>
  <c r="W33" i="117"/>
  <c r="U28" i="117"/>
  <c r="V33" i="117"/>
  <c r="T28" i="117"/>
  <c r="G33" i="112"/>
  <c r="F33" i="112"/>
  <c r="E28" i="112"/>
  <c r="C28" i="112"/>
  <c r="K26" i="112"/>
  <c r="E33" i="112"/>
  <c r="G28" i="112"/>
  <c r="F28" i="112"/>
  <c r="H33" i="112"/>
  <c r="B28" i="112"/>
  <c r="G33" i="111"/>
  <c r="F33" i="111"/>
  <c r="E28" i="111"/>
  <c r="E33" i="111"/>
  <c r="G28" i="111"/>
  <c r="F28" i="111"/>
  <c r="C28" i="111"/>
  <c r="K26" i="111"/>
  <c r="B28" i="111"/>
  <c r="H33" i="111"/>
  <c r="G33" i="110"/>
  <c r="F33" i="110"/>
  <c r="E33" i="110"/>
  <c r="G28" i="110"/>
  <c r="F28" i="110"/>
  <c r="E28" i="110"/>
  <c r="C28" i="110"/>
  <c r="K26" i="110"/>
  <c r="B28" i="110"/>
  <c r="H33" i="110"/>
  <c r="E33" i="108"/>
  <c r="G28" i="108"/>
  <c r="F28" i="108"/>
  <c r="E28" i="108"/>
  <c r="C28" i="108"/>
  <c r="K26" i="108"/>
  <c r="B28" i="108"/>
  <c r="H33" i="108"/>
  <c r="G33" i="108"/>
  <c r="F33" i="108"/>
  <c r="G33" i="103"/>
  <c r="F33" i="103"/>
  <c r="B28" i="103"/>
  <c r="E33" i="103"/>
  <c r="G28" i="103"/>
  <c r="K26" i="103"/>
  <c r="F28" i="103"/>
  <c r="E28" i="103"/>
  <c r="C28" i="103"/>
  <c r="H33" i="103"/>
  <c r="G33" i="113"/>
  <c r="F33" i="113"/>
  <c r="E33" i="113"/>
  <c r="G28" i="113"/>
  <c r="H33" i="113"/>
  <c r="F28" i="113"/>
  <c r="E28" i="113"/>
  <c r="C28" i="113"/>
  <c r="K26" i="113"/>
  <c r="B28" i="113"/>
  <c r="G33" i="105"/>
  <c r="F33" i="105"/>
  <c r="E33" i="105"/>
  <c r="G28" i="105"/>
  <c r="F28" i="105"/>
  <c r="E28" i="105"/>
  <c r="C28" i="105"/>
  <c r="K26" i="105"/>
  <c r="B28" i="105"/>
  <c r="H33" i="105"/>
  <c r="G33" i="102"/>
  <c r="E28" i="102"/>
  <c r="C28" i="102"/>
  <c r="B28" i="102"/>
  <c r="F33" i="102"/>
  <c r="E33" i="102"/>
  <c r="G28" i="102"/>
  <c r="F28" i="102"/>
  <c r="K26" i="102"/>
  <c r="H33" i="102"/>
  <c r="E33" i="107"/>
  <c r="G28" i="107"/>
  <c r="F28" i="107"/>
  <c r="E28" i="107"/>
  <c r="C28" i="107"/>
  <c r="K26" i="107"/>
  <c r="B28" i="107"/>
  <c r="H33" i="107"/>
  <c r="G33" i="107"/>
  <c r="F33" i="107"/>
  <c r="G33" i="106"/>
  <c r="E33" i="106"/>
  <c r="G28" i="106"/>
  <c r="F28" i="106"/>
  <c r="E28" i="106"/>
  <c r="C28" i="106"/>
  <c r="K26" i="106"/>
  <c r="H33" i="106"/>
  <c r="F33" i="106"/>
  <c r="B28" i="106"/>
  <c r="G33" i="100"/>
  <c r="F33" i="100"/>
  <c r="E33" i="100"/>
  <c r="G28" i="100"/>
  <c r="F28" i="100"/>
  <c r="E28" i="100"/>
  <c r="C28" i="100"/>
  <c r="K26" i="100"/>
  <c r="B28" i="100"/>
  <c r="H33" i="100"/>
  <c r="E33" i="99"/>
  <c r="G28" i="99"/>
  <c r="F28" i="99"/>
  <c r="E28" i="99"/>
  <c r="C28" i="99"/>
  <c r="K26" i="99"/>
  <c r="B28" i="99"/>
  <c r="H33" i="99"/>
  <c r="G33" i="99"/>
  <c r="F33" i="99"/>
  <c r="G33" i="98"/>
  <c r="E33" i="98"/>
  <c r="F33" i="98"/>
  <c r="G28" i="98"/>
  <c r="F28" i="98"/>
  <c r="E28" i="98"/>
  <c r="C28" i="98"/>
  <c r="K26" i="98"/>
  <c r="B28" i="98"/>
  <c r="H33" i="98"/>
  <c r="G33" i="97"/>
  <c r="F33" i="97"/>
  <c r="E33" i="97"/>
  <c r="G28" i="97"/>
  <c r="F28" i="97"/>
  <c r="E28" i="97"/>
  <c r="C28" i="97"/>
  <c r="K26" i="97"/>
  <c r="B28" i="97"/>
  <c r="H33" i="97"/>
  <c r="G33" i="96"/>
  <c r="F33" i="96"/>
  <c r="E33" i="96"/>
  <c r="G28" i="96"/>
  <c r="F28" i="96"/>
  <c r="E28" i="96"/>
  <c r="C28" i="96"/>
  <c r="K26" i="96"/>
  <c r="B28" i="96"/>
  <c r="H33" i="96"/>
  <c r="G33" i="95"/>
  <c r="F33" i="95"/>
  <c r="E33" i="95"/>
  <c r="G28" i="95"/>
  <c r="F28" i="95"/>
  <c r="E28" i="95"/>
  <c r="C28" i="95"/>
  <c r="K26" i="95"/>
  <c r="B28" i="95"/>
  <c r="H33" i="95"/>
  <c r="E33" i="94"/>
  <c r="G28" i="94"/>
  <c r="F28" i="94"/>
  <c r="E28" i="94"/>
  <c r="C28" i="94"/>
  <c r="K26" i="94"/>
  <c r="B28" i="94"/>
  <c r="H33" i="94"/>
  <c r="G33" i="94"/>
  <c r="F33" i="94"/>
  <c r="G33" i="93"/>
  <c r="F33" i="93"/>
  <c r="E33" i="93"/>
  <c r="G28" i="93"/>
  <c r="C28" i="93"/>
  <c r="B28" i="93"/>
  <c r="F28" i="93"/>
  <c r="E28" i="93"/>
  <c r="K26" i="93"/>
  <c r="H33" i="93"/>
  <c r="C28" i="92"/>
  <c r="K26" i="92"/>
  <c r="B28" i="92"/>
  <c r="H33" i="92"/>
  <c r="G33" i="92"/>
  <c r="G28" i="92"/>
  <c r="F28" i="92"/>
  <c r="E28" i="92"/>
  <c r="F33" i="92"/>
  <c r="E33" i="92"/>
  <c r="G33" i="91"/>
  <c r="F33" i="91"/>
  <c r="E33" i="91"/>
  <c r="F28" i="91"/>
  <c r="E28" i="91"/>
  <c r="C28" i="91"/>
  <c r="K26" i="91"/>
  <c r="B28" i="91"/>
  <c r="H33" i="91"/>
  <c r="G28" i="91"/>
  <c r="N42" i="117" l="1"/>
  <c r="M37" i="117"/>
  <c r="T35" i="117"/>
  <c r="M42" i="117"/>
  <c r="L37" i="117"/>
  <c r="L42" i="117"/>
  <c r="K37" i="117"/>
  <c r="Q42" i="117"/>
  <c r="P42" i="117"/>
  <c r="O42" i="117"/>
  <c r="Q33" i="112"/>
  <c r="L28" i="112"/>
  <c r="P33" i="112"/>
  <c r="K28" i="112"/>
  <c r="M33" i="112"/>
  <c r="T26" i="112"/>
  <c r="B35" i="112" s="1"/>
  <c r="L33" i="112"/>
  <c r="K33" i="112"/>
  <c r="O33" i="112"/>
  <c r="N33" i="112"/>
  <c r="Q33" i="111"/>
  <c r="L28" i="111"/>
  <c r="P33" i="111"/>
  <c r="K28" i="111"/>
  <c r="M33" i="111"/>
  <c r="O33" i="111"/>
  <c r="N33" i="111"/>
  <c r="T26" i="111"/>
  <c r="B35" i="111" s="1"/>
  <c r="L33" i="111"/>
  <c r="K33" i="111"/>
  <c r="Q33" i="110"/>
  <c r="L28" i="110"/>
  <c r="P33" i="110"/>
  <c r="K28" i="110"/>
  <c r="O33" i="110"/>
  <c r="N33" i="110"/>
  <c r="M33" i="110"/>
  <c r="T26" i="110"/>
  <c r="B35" i="110" s="1"/>
  <c r="L33" i="110"/>
  <c r="K33" i="110"/>
  <c r="O33" i="108"/>
  <c r="N33" i="108"/>
  <c r="M33" i="108"/>
  <c r="T26" i="108"/>
  <c r="B35" i="108" s="1"/>
  <c r="K28" i="108"/>
  <c r="L33" i="108"/>
  <c r="K33" i="108"/>
  <c r="Q33" i="108"/>
  <c r="L28" i="108"/>
  <c r="P33" i="108"/>
  <c r="Q33" i="103"/>
  <c r="L28" i="103"/>
  <c r="P33" i="103"/>
  <c r="K28" i="103"/>
  <c r="L33" i="103"/>
  <c r="O33" i="103"/>
  <c r="M33" i="103"/>
  <c r="K33" i="103"/>
  <c r="N33" i="103"/>
  <c r="T26" i="103"/>
  <c r="B35" i="103" s="1"/>
  <c r="Q33" i="113"/>
  <c r="L28" i="113"/>
  <c r="L33" i="113"/>
  <c r="K33" i="113"/>
  <c r="P33" i="113"/>
  <c r="K28" i="113"/>
  <c r="O33" i="113"/>
  <c r="N33" i="113"/>
  <c r="M33" i="113"/>
  <c r="T26" i="113"/>
  <c r="B35" i="113" s="1"/>
  <c r="Q33" i="105"/>
  <c r="L28" i="105"/>
  <c r="N33" i="105"/>
  <c r="T26" i="105"/>
  <c r="B35" i="105" s="1"/>
  <c r="P33" i="105"/>
  <c r="K28" i="105"/>
  <c r="M33" i="105"/>
  <c r="O33" i="105"/>
  <c r="L33" i="105"/>
  <c r="K33" i="105"/>
  <c r="Q33" i="102"/>
  <c r="L28" i="102"/>
  <c r="T26" i="102"/>
  <c r="B35" i="102" s="1"/>
  <c r="L33" i="102"/>
  <c r="K33" i="102"/>
  <c r="P33" i="102"/>
  <c r="K28" i="102"/>
  <c r="O33" i="102"/>
  <c r="N33" i="102"/>
  <c r="M33" i="102"/>
  <c r="O33" i="107"/>
  <c r="N33" i="107"/>
  <c r="M33" i="107"/>
  <c r="T26" i="107"/>
  <c r="B35" i="107" s="1"/>
  <c r="L33" i="107"/>
  <c r="K33" i="107"/>
  <c r="Q33" i="107"/>
  <c r="L28" i="107"/>
  <c r="P33" i="107"/>
  <c r="K28" i="107"/>
  <c r="Q33" i="106"/>
  <c r="L28" i="106"/>
  <c r="O33" i="106"/>
  <c r="N33" i="106"/>
  <c r="M33" i="106"/>
  <c r="T26" i="106"/>
  <c r="B35" i="106" s="1"/>
  <c r="L33" i="106"/>
  <c r="K28" i="106"/>
  <c r="P33" i="106"/>
  <c r="K33" i="106"/>
  <c r="Q33" i="100"/>
  <c r="L28" i="100"/>
  <c r="P33" i="100"/>
  <c r="K28" i="100"/>
  <c r="O33" i="100"/>
  <c r="N33" i="100"/>
  <c r="M33" i="100"/>
  <c r="T26" i="100"/>
  <c r="B35" i="100" s="1"/>
  <c r="L33" i="100"/>
  <c r="K33" i="100"/>
  <c r="O33" i="99"/>
  <c r="N33" i="99"/>
  <c r="M33" i="99"/>
  <c r="T26" i="99"/>
  <c r="B35" i="99" s="1"/>
  <c r="L33" i="99"/>
  <c r="K33" i="99"/>
  <c r="Q33" i="99"/>
  <c r="L28" i="99"/>
  <c r="P33" i="99"/>
  <c r="K28" i="99"/>
  <c r="Q33" i="98"/>
  <c r="L28" i="98"/>
  <c r="P33" i="98"/>
  <c r="K28" i="98"/>
  <c r="O33" i="98"/>
  <c r="N33" i="98"/>
  <c r="M33" i="98"/>
  <c r="T26" i="98"/>
  <c r="B35" i="98" s="1"/>
  <c r="L33" i="98"/>
  <c r="K33" i="98"/>
  <c r="Q33" i="97"/>
  <c r="L28" i="97"/>
  <c r="P33" i="97"/>
  <c r="K28" i="97"/>
  <c r="O33" i="97"/>
  <c r="N33" i="97"/>
  <c r="M33" i="97"/>
  <c r="T26" i="97"/>
  <c r="L33" i="97"/>
  <c r="K33" i="97"/>
  <c r="Q33" i="96"/>
  <c r="L28" i="96"/>
  <c r="P33" i="96"/>
  <c r="K28" i="96"/>
  <c r="O33" i="96"/>
  <c r="N33" i="96"/>
  <c r="M33" i="96"/>
  <c r="T26" i="96"/>
  <c r="B35" i="96" s="1"/>
  <c r="L33" i="96"/>
  <c r="K33" i="96"/>
  <c r="Q33" i="95"/>
  <c r="L28" i="95"/>
  <c r="P33" i="95"/>
  <c r="K28" i="95"/>
  <c r="O33" i="95"/>
  <c r="N33" i="95"/>
  <c r="M33" i="95"/>
  <c r="T26" i="95"/>
  <c r="B35" i="95" s="1"/>
  <c r="L33" i="95"/>
  <c r="K33" i="95"/>
  <c r="O33" i="94"/>
  <c r="N33" i="94"/>
  <c r="M33" i="94"/>
  <c r="T26" i="94"/>
  <c r="B35" i="94" s="1"/>
  <c r="L33" i="94"/>
  <c r="K33" i="94"/>
  <c r="Q33" i="94"/>
  <c r="L28" i="94"/>
  <c r="P33" i="94"/>
  <c r="K28" i="94"/>
  <c r="Q33" i="93"/>
  <c r="L28" i="93"/>
  <c r="P33" i="93"/>
  <c r="K28" i="93"/>
  <c r="O33" i="93"/>
  <c r="L33" i="93"/>
  <c r="K33" i="93"/>
  <c r="N33" i="93"/>
  <c r="M33" i="93"/>
  <c r="T26" i="93"/>
  <c r="B35" i="93" s="1"/>
  <c r="L33" i="92"/>
  <c r="K33" i="92"/>
  <c r="Q33" i="92"/>
  <c r="L28" i="92"/>
  <c r="P33" i="92"/>
  <c r="K28" i="92"/>
  <c r="O33" i="92"/>
  <c r="N33" i="92"/>
  <c r="T26" i="92"/>
  <c r="B35" i="92" s="1"/>
  <c r="M33" i="92"/>
  <c r="Q33" i="91"/>
  <c r="L28" i="91"/>
  <c r="P33" i="91"/>
  <c r="K28" i="91"/>
  <c r="N33" i="91"/>
  <c r="M33" i="91"/>
  <c r="T26" i="91"/>
  <c r="B35" i="91" s="1"/>
  <c r="L33" i="91"/>
  <c r="K33" i="91"/>
  <c r="O33" i="91"/>
  <c r="H51" i="117" l="1"/>
  <c r="G50" i="117"/>
  <c r="Z42" i="117"/>
  <c r="G51" i="117"/>
  <c r="Y42" i="117"/>
  <c r="F51" i="117"/>
  <c r="X42" i="117"/>
  <c r="E51" i="117"/>
  <c r="W42" i="117"/>
  <c r="X37" i="117"/>
  <c r="D51" i="117"/>
  <c r="V42" i="117"/>
  <c r="W37" i="117"/>
  <c r="C51" i="117"/>
  <c r="V37" i="117"/>
  <c r="B51" i="117"/>
  <c r="U37" i="117"/>
  <c r="H50" i="117"/>
  <c r="T37" i="117"/>
  <c r="Y33" i="112"/>
  <c r="W28" i="112"/>
  <c r="X33" i="112"/>
  <c r="V28" i="112"/>
  <c r="W33" i="112"/>
  <c r="K35" i="112"/>
  <c r="Z33" i="112"/>
  <c r="X28" i="112"/>
  <c r="V33" i="112"/>
  <c r="U28" i="112"/>
  <c r="T28" i="112"/>
  <c r="Y33" i="111"/>
  <c r="K35" i="111"/>
  <c r="Z33" i="111"/>
  <c r="X28" i="111"/>
  <c r="W28" i="111"/>
  <c r="X33" i="111"/>
  <c r="V28" i="111"/>
  <c r="W33" i="111"/>
  <c r="U28" i="111"/>
  <c r="V33" i="111"/>
  <c r="T28" i="111"/>
  <c r="K35" i="110"/>
  <c r="Z33" i="110"/>
  <c r="X28" i="110"/>
  <c r="Y33" i="110"/>
  <c r="W28" i="110"/>
  <c r="X33" i="110"/>
  <c r="V28" i="110"/>
  <c r="W33" i="110"/>
  <c r="U28" i="110"/>
  <c r="V33" i="110"/>
  <c r="T28" i="110"/>
  <c r="K35" i="108"/>
  <c r="Z33" i="108"/>
  <c r="X28" i="108"/>
  <c r="Y33" i="108"/>
  <c r="W28" i="108"/>
  <c r="X33" i="108"/>
  <c r="V28" i="108"/>
  <c r="W33" i="108"/>
  <c r="U28" i="108"/>
  <c r="V33" i="108"/>
  <c r="T28" i="108"/>
  <c r="W33" i="103"/>
  <c r="U28" i="103"/>
  <c r="T28" i="103"/>
  <c r="K35" i="103"/>
  <c r="V28" i="103"/>
  <c r="V33" i="103"/>
  <c r="Z33" i="103"/>
  <c r="X28" i="103"/>
  <c r="Y33" i="103"/>
  <c r="W28" i="103"/>
  <c r="X33" i="103"/>
  <c r="V33" i="113"/>
  <c r="K35" i="113"/>
  <c r="X33" i="113"/>
  <c r="V28" i="113"/>
  <c r="T28" i="113"/>
  <c r="Z33" i="113"/>
  <c r="X28" i="113"/>
  <c r="Y33" i="113"/>
  <c r="W28" i="113"/>
  <c r="W33" i="113"/>
  <c r="U28" i="113"/>
  <c r="X28" i="105"/>
  <c r="Y33" i="105"/>
  <c r="W28" i="105"/>
  <c r="K35" i="105"/>
  <c r="Z33" i="105"/>
  <c r="X33" i="105"/>
  <c r="V28" i="105"/>
  <c r="W33" i="105"/>
  <c r="U28" i="105"/>
  <c r="V33" i="105"/>
  <c r="T28" i="105"/>
  <c r="X28" i="102"/>
  <c r="Y33" i="102"/>
  <c r="X33" i="102"/>
  <c r="Z33" i="102"/>
  <c r="W33" i="102"/>
  <c r="U28" i="102"/>
  <c r="V33" i="102"/>
  <c r="T28" i="102"/>
  <c r="K35" i="102"/>
  <c r="W28" i="102"/>
  <c r="V28" i="102"/>
  <c r="K35" i="107"/>
  <c r="Z33" i="107"/>
  <c r="X28" i="107"/>
  <c r="Y33" i="107"/>
  <c r="W28" i="107"/>
  <c r="X33" i="107"/>
  <c r="V28" i="107"/>
  <c r="W33" i="107"/>
  <c r="U28" i="107"/>
  <c r="V33" i="107"/>
  <c r="T28" i="107"/>
  <c r="K35" i="106"/>
  <c r="Z33" i="106"/>
  <c r="X28" i="106"/>
  <c r="Y33" i="106"/>
  <c r="W28" i="106"/>
  <c r="X33" i="106"/>
  <c r="V28" i="106"/>
  <c r="U28" i="106"/>
  <c r="T28" i="106"/>
  <c r="W33" i="106"/>
  <c r="V33" i="106"/>
  <c r="K35" i="100"/>
  <c r="Z33" i="100"/>
  <c r="X28" i="100"/>
  <c r="Y33" i="100"/>
  <c r="W28" i="100"/>
  <c r="V33" i="100"/>
  <c r="X33" i="100"/>
  <c r="V28" i="100"/>
  <c r="W33" i="100"/>
  <c r="U28" i="100"/>
  <c r="T28" i="100"/>
  <c r="K35" i="99"/>
  <c r="Z33" i="99"/>
  <c r="X28" i="99"/>
  <c r="Y33" i="99"/>
  <c r="W28" i="99"/>
  <c r="X33" i="99"/>
  <c r="V28" i="99"/>
  <c r="W33" i="99"/>
  <c r="U28" i="99"/>
  <c r="V33" i="99"/>
  <c r="T28" i="99"/>
  <c r="K35" i="98"/>
  <c r="Z33" i="98"/>
  <c r="X28" i="98"/>
  <c r="Y33" i="98"/>
  <c r="W28" i="98"/>
  <c r="V33" i="98"/>
  <c r="T28" i="98"/>
  <c r="X33" i="98"/>
  <c r="V28" i="98"/>
  <c r="W33" i="98"/>
  <c r="U28" i="98"/>
  <c r="B35" i="97"/>
  <c r="K35" i="97" s="1"/>
  <c r="Z33" i="97"/>
  <c r="X28" i="97"/>
  <c r="Y33" i="97"/>
  <c r="W28" i="97"/>
  <c r="T28" i="97"/>
  <c r="X33" i="97"/>
  <c r="V28" i="97"/>
  <c r="W33" i="97"/>
  <c r="U28" i="97"/>
  <c r="V33" i="97"/>
  <c r="K35" i="96"/>
  <c r="Z33" i="96"/>
  <c r="X28" i="96"/>
  <c r="Y33" i="96"/>
  <c r="W28" i="96"/>
  <c r="X33" i="96"/>
  <c r="V28" i="96"/>
  <c r="W33" i="96"/>
  <c r="U28" i="96"/>
  <c r="V33" i="96"/>
  <c r="T28" i="96"/>
  <c r="K35" i="95"/>
  <c r="Z33" i="95"/>
  <c r="X28" i="95"/>
  <c r="Y33" i="95"/>
  <c r="W28" i="95"/>
  <c r="X33" i="95"/>
  <c r="V28" i="95"/>
  <c r="W33" i="95"/>
  <c r="U28" i="95"/>
  <c r="V33" i="95"/>
  <c r="T28" i="95"/>
  <c r="K35" i="94"/>
  <c r="Z33" i="94"/>
  <c r="X28" i="94"/>
  <c r="Y33" i="94"/>
  <c r="W28" i="94"/>
  <c r="X33" i="94"/>
  <c r="V28" i="94"/>
  <c r="W33" i="94"/>
  <c r="U28" i="94"/>
  <c r="V33" i="94"/>
  <c r="T28" i="94"/>
  <c r="K35" i="93"/>
  <c r="X33" i="93"/>
  <c r="V28" i="93"/>
  <c r="W33" i="93"/>
  <c r="U28" i="93"/>
  <c r="Z33" i="93"/>
  <c r="X28" i="93"/>
  <c r="Y33" i="93"/>
  <c r="W28" i="93"/>
  <c r="V33" i="93"/>
  <c r="T28" i="93"/>
  <c r="X33" i="92"/>
  <c r="V28" i="92"/>
  <c r="W33" i="92"/>
  <c r="U28" i="92"/>
  <c r="V33" i="92"/>
  <c r="T28" i="92"/>
  <c r="Y33" i="92"/>
  <c r="K35" i="92"/>
  <c r="Z33" i="92"/>
  <c r="X28" i="92"/>
  <c r="W28" i="92"/>
  <c r="Z33" i="91"/>
  <c r="X28" i="91"/>
  <c r="Y33" i="91"/>
  <c r="W28" i="91"/>
  <c r="T28" i="91"/>
  <c r="K35" i="91"/>
  <c r="X33" i="91"/>
  <c r="V28" i="91"/>
  <c r="W33" i="91"/>
  <c r="U28" i="91"/>
  <c r="V33" i="91"/>
  <c r="N42" i="112" l="1"/>
  <c r="M37" i="112"/>
  <c r="T35" i="112"/>
  <c r="M42" i="112"/>
  <c r="L37" i="112"/>
  <c r="P42" i="112"/>
  <c r="L42" i="112"/>
  <c r="K37" i="112"/>
  <c r="Q42" i="112"/>
  <c r="O42" i="112"/>
  <c r="N42" i="111"/>
  <c r="M37" i="111"/>
  <c r="T35" i="111"/>
  <c r="M42" i="111"/>
  <c r="L37" i="111"/>
  <c r="L42" i="111"/>
  <c r="K37" i="111"/>
  <c r="Q42" i="111"/>
  <c r="P42" i="111"/>
  <c r="O42" i="111"/>
  <c r="N42" i="110"/>
  <c r="M37" i="110"/>
  <c r="T35" i="110"/>
  <c r="M42" i="110"/>
  <c r="L37" i="110"/>
  <c r="L42" i="110"/>
  <c r="K37" i="110"/>
  <c r="Q42" i="110"/>
  <c r="P42" i="110"/>
  <c r="O42" i="110"/>
  <c r="L42" i="108"/>
  <c r="K37" i="108"/>
  <c r="M42" i="108"/>
  <c r="Q42" i="108"/>
  <c r="P42" i="108"/>
  <c r="O42" i="108"/>
  <c r="N42" i="108"/>
  <c r="M37" i="108"/>
  <c r="T35" i="108"/>
  <c r="L37" i="108"/>
  <c r="N42" i="103"/>
  <c r="M37" i="103"/>
  <c r="T35" i="103"/>
  <c r="M42" i="103"/>
  <c r="L37" i="103"/>
  <c r="L42" i="103"/>
  <c r="K37" i="103"/>
  <c r="Q42" i="103"/>
  <c r="P42" i="103"/>
  <c r="O42" i="103"/>
  <c r="N42" i="113"/>
  <c r="M37" i="113"/>
  <c r="T35" i="113"/>
  <c r="M42" i="113"/>
  <c r="L37" i="113"/>
  <c r="L42" i="113"/>
  <c r="K37" i="113"/>
  <c r="P42" i="113"/>
  <c r="Q42" i="113"/>
  <c r="O42" i="113"/>
  <c r="N42" i="105"/>
  <c r="M37" i="105"/>
  <c r="T35" i="105"/>
  <c r="M42" i="105"/>
  <c r="L37" i="105"/>
  <c r="L42" i="105"/>
  <c r="K37" i="105"/>
  <c r="Q42" i="105"/>
  <c r="P42" i="105"/>
  <c r="O42" i="105"/>
  <c r="N42" i="102"/>
  <c r="M37" i="102"/>
  <c r="T35" i="102"/>
  <c r="P42" i="102"/>
  <c r="O42" i="102"/>
  <c r="M42" i="102"/>
  <c r="L37" i="102"/>
  <c r="Q42" i="102"/>
  <c r="L42" i="102"/>
  <c r="K37" i="102"/>
  <c r="L42" i="107"/>
  <c r="K37" i="107"/>
  <c r="Q42" i="107"/>
  <c r="P42" i="107"/>
  <c r="O42" i="107"/>
  <c r="N42" i="107"/>
  <c r="T35" i="107"/>
  <c r="M42" i="107"/>
  <c r="M37" i="107"/>
  <c r="L37" i="107"/>
  <c r="N42" i="106"/>
  <c r="M37" i="106"/>
  <c r="T35" i="106"/>
  <c r="L42" i="106"/>
  <c r="K37" i="106"/>
  <c r="Q42" i="106"/>
  <c r="L37" i="106"/>
  <c r="P42" i="106"/>
  <c r="O42" i="106"/>
  <c r="M42" i="106"/>
  <c r="N42" i="100"/>
  <c r="M37" i="100"/>
  <c r="T35" i="100"/>
  <c r="M42" i="100"/>
  <c r="L37" i="100"/>
  <c r="L42" i="100"/>
  <c r="K37" i="100"/>
  <c r="Q42" i="100"/>
  <c r="P42" i="100"/>
  <c r="O42" i="100"/>
  <c r="L42" i="99"/>
  <c r="K37" i="99"/>
  <c r="Q42" i="99"/>
  <c r="P42" i="99"/>
  <c r="O42" i="99"/>
  <c r="N42" i="99"/>
  <c r="T35" i="99"/>
  <c r="M42" i="99"/>
  <c r="M37" i="99"/>
  <c r="L37" i="99"/>
  <c r="N42" i="98"/>
  <c r="M37" i="98"/>
  <c r="T35" i="98"/>
  <c r="K37" i="98"/>
  <c r="M42" i="98"/>
  <c r="L37" i="98"/>
  <c r="L42" i="98"/>
  <c r="Q42" i="98"/>
  <c r="P42" i="98"/>
  <c r="O42" i="98"/>
  <c r="N42" i="97"/>
  <c r="M37" i="97"/>
  <c r="T35" i="97"/>
  <c r="M42" i="97"/>
  <c r="L37" i="97"/>
  <c r="L42" i="97"/>
  <c r="K37" i="97"/>
  <c r="Q42" i="97"/>
  <c r="P42" i="97"/>
  <c r="O42" i="97"/>
  <c r="N42" i="96"/>
  <c r="M37" i="96"/>
  <c r="T35" i="96"/>
  <c r="M42" i="96"/>
  <c r="L37" i="96"/>
  <c r="L42" i="96"/>
  <c r="K37" i="96"/>
  <c r="Q42" i="96"/>
  <c r="P42" i="96"/>
  <c r="O42" i="96"/>
  <c r="N42" i="95"/>
  <c r="M37" i="95"/>
  <c r="T35" i="95"/>
  <c r="M42" i="95"/>
  <c r="L37" i="95"/>
  <c r="L42" i="95"/>
  <c r="K37" i="95"/>
  <c r="Q42" i="95"/>
  <c r="P42" i="95"/>
  <c r="O42" i="95"/>
  <c r="L42" i="94"/>
  <c r="K37" i="94"/>
  <c r="Q42" i="94"/>
  <c r="P42" i="94"/>
  <c r="O42" i="94"/>
  <c r="N42" i="94"/>
  <c r="T35" i="94"/>
  <c r="M42" i="94"/>
  <c r="M37" i="94"/>
  <c r="L37" i="94"/>
  <c r="N42" i="93"/>
  <c r="M37" i="93"/>
  <c r="T35" i="93"/>
  <c r="M42" i="93"/>
  <c r="L37" i="93"/>
  <c r="L42" i="93"/>
  <c r="K37" i="93"/>
  <c r="P42" i="93"/>
  <c r="Q42" i="93"/>
  <c r="O42" i="93"/>
  <c r="Q42" i="92"/>
  <c r="P42" i="92"/>
  <c r="O42" i="92"/>
  <c r="N42" i="92"/>
  <c r="M37" i="92"/>
  <c r="T35" i="92"/>
  <c r="L37" i="92"/>
  <c r="K37" i="92"/>
  <c r="M42" i="92"/>
  <c r="L42" i="92"/>
  <c r="N42" i="91"/>
  <c r="M37" i="91"/>
  <c r="T35" i="91"/>
  <c r="M42" i="91"/>
  <c r="L37" i="91"/>
  <c r="Q42" i="91"/>
  <c r="P42" i="91"/>
  <c r="O42" i="91"/>
  <c r="L42" i="91"/>
  <c r="K37" i="91"/>
  <c r="H51" i="112" l="1"/>
  <c r="G50" i="112"/>
  <c r="Z42" i="112"/>
  <c r="G51" i="112"/>
  <c r="Y42" i="112"/>
  <c r="D51" i="112"/>
  <c r="V42" i="112"/>
  <c r="W37" i="112"/>
  <c r="C51" i="112"/>
  <c r="V37" i="112"/>
  <c r="B51" i="112"/>
  <c r="U37" i="112"/>
  <c r="F51" i="112"/>
  <c r="X42" i="112"/>
  <c r="E51" i="112"/>
  <c r="W42" i="112"/>
  <c r="X37" i="112"/>
  <c r="T37" i="112"/>
  <c r="H50" i="112"/>
  <c r="H51" i="111"/>
  <c r="G50" i="111"/>
  <c r="Z42" i="111"/>
  <c r="G51" i="111"/>
  <c r="Y42" i="111"/>
  <c r="D51" i="111"/>
  <c r="V42" i="111"/>
  <c r="W37" i="111"/>
  <c r="F51" i="111"/>
  <c r="X42" i="111"/>
  <c r="E51" i="111"/>
  <c r="W42" i="111"/>
  <c r="X37" i="111"/>
  <c r="C51" i="111"/>
  <c r="V37" i="111"/>
  <c r="B51" i="111"/>
  <c r="U37" i="111"/>
  <c r="H50" i="111"/>
  <c r="T37" i="111"/>
  <c r="H51" i="110"/>
  <c r="G50" i="110"/>
  <c r="Z42" i="110"/>
  <c r="G51" i="110"/>
  <c r="Y42" i="110"/>
  <c r="F51" i="110"/>
  <c r="X42" i="110"/>
  <c r="E51" i="110"/>
  <c r="W42" i="110"/>
  <c r="X37" i="110"/>
  <c r="D51" i="110"/>
  <c r="V42" i="110"/>
  <c r="W37" i="110"/>
  <c r="T37" i="110"/>
  <c r="C51" i="110"/>
  <c r="V37" i="110"/>
  <c r="B51" i="110"/>
  <c r="U37" i="110"/>
  <c r="H50" i="110"/>
  <c r="F51" i="108"/>
  <c r="X42" i="108"/>
  <c r="E51" i="108"/>
  <c r="W42" i="108"/>
  <c r="X37" i="108"/>
  <c r="D51" i="108"/>
  <c r="V42" i="108"/>
  <c r="W37" i="108"/>
  <c r="G51" i="108"/>
  <c r="C51" i="108"/>
  <c r="V37" i="108"/>
  <c r="B51" i="108"/>
  <c r="U37" i="108"/>
  <c r="H50" i="108"/>
  <c r="T37" i="108"/>
  <c r="H51" i="108"/>
  <c r="G50" i="108"/>
  <c r="Z42" i="108"/>
  <c r="Y42" i="108"/>
  <c r="H51" i="103"/>
  <c r="G50" i="103"/>
  <c r="Z42" i="103"/>
  <c r="G51" i="103"/>
  <c r="Y42" i="103"/>
  <c r="V37" i="103"/>
  <c r="F51" i="103"/>
  <c r="X42" i="103"/>
  <c r="W37" i="103"/>
  <c r="B51" i="103"/>
  <c r="H50" i="103"/>
  <c r="E51" i="103"/>
  <c r="W42" i="103"/>
  <c r="X37" i="103"/>
  <c r="D51" i="103"/>
  <c r="V42" i="103"/>
  <c r="C51" i="103"/>
  <c r="U37" i="103"/>
  <c r="T37" i="103"/>
  <c r="H51" i="113"/>
  <c r="G50" i="113"/>
  <c r="Z42" i="113"/>
  <c r="V37" i="113"/>
  <c r="H50" i="113"/>
  <c r="T37" i="113"/>
  <c r="G51" i="113"/>
  <c r="Y42" i="113"/>
  <c r="F51" i="113"/>
  <c r="X42" i="113"/>
  <c r="C51" i="113"/>
  <c r="E51" i="113"/>
  <c r="W42" i="113"/>
  <c r="X37" i="113"/>
  <c r="D51" i="113"/>
  <c r="V42" i="113"/>
  <c r="W37" i="113"/>
  <c r="B51" i="113"/>
  <c r="U37" i="113"/>
  <c r="H51" i="105"/>
  <c r="G50" i="105"/>
  <c r="Z42" i="105"/>
  <c r="W42" i="105"/>
  <c r="X37" i="105"/>
  <c r="G51" i="105"/>
  <c r="Y42" i="105"/>
  <c r="V42" i="105"/>
  <c r="F51" i="105"/>
  <c r="X42" i="105"/>
  <c r="E51" i="105"/>
  <c r="D51" i="105"/>
  <c r="W37" i="105"/>
  <c r="C51" i="105"/>
  <c r="V37" i="105"/>
  <c r="B51" i="105"/>
  <c r="U37" i="105"/>
  <c r="H50" i="105"/>
  <c r="T37" i="105"/>
  <c r="H51" i="102"/>
  <c r="G50" i="102"/>
  <c r="Z42" i="102"/>
  <c r="W42" i="102"/>
  <c r="V42" i="102"/>
  <c r="C51" i="102"/>
  <c r="V37" i="102"/>
  <c r="B51" i="102"/>
  <c r="G51" i="102"/>
  <c r="Y42" i="102"/>
  <c r="D51" i="102"/>
  <c r="H50" i="102"/>
  <c r="F51" i="102"/>
  <c r="X42" i="102"/>
  <c r="E51" i="102"/>
  <c r="X37" i="102"/>
  <c r="W37" i="102"/>
  <c r="U37" i="102"/>
  <c r="T37" i="102"/>
  <c r="F51" i="107"/>
  <c r="X42" i="107"/>
  <c r="E51" i="107"/>
  <c r="W42" i="107"/>
  <c r="X37" i="107"/>
  <c r="D51" i="107"/>
  <c r="V42" i="107"/>
  <c r="W37" i="107"/>
  <c r="C51" i="107"/>
  <c r="V37" i="107"/>
  <c r="H51" i="107"/>
  <c r="B51" i="107"/>
  <c r="H50" i="107"/>
  <c r="G50" i="107"/>
  <c r="U37" i="107"/>
  <c r="T37" i="107"/>
  <c r="Z42" i="107"/>
  <c r="G51" i="107"/>
  <c r="Y42" i="107"/>
  <c r="H51" i="106"/>
  <c r="G50" i="106"/>
  <c r="Z42" i="106"/>
  <c r="F51" i="106"/>
  <c r="X42" i="106"/>
  <c r="E51" i="106"/>
  <c r="W42" i="106"/>
  <c r="X37" i="106"/>
  <c r="D51" i="106"/>
  <c r="V42" i="106"/>
  <c r="W37" i="106"/>
  <c r="C51" i="106"/>
  <c r="V37" i="106"/>
  <c r="H50" i="106"/>
  <c r="U37" i="106"/>
  <c r="T37" i="106"/>
  <c r="Y42" i="106"/>
  <c r="G51" i="106"/>
  <c r="B51" i="106"/>
  <c r="H51" i="100"/>
  <c r="G50" i="100"/>
  <c r="Z42" i="100"/>
  <c r="G51" i="100"/>
  <c r="Y42" i="100"/>
  <c r="F51" i="100"/>
  <c r="X42" i="100"/>
  <c r="E51" i="100"/>
  <c r="W42" i="100"/>
  <c r="X37" i="100"/>
  <c r="D51" i="100"/>
  <c r="V42" i="100"/>
  <c r="W37" i="100"/>
  <c r="C51" i="100"/>
  <c r="V37" i="100"/>
  <c r="B51" i="100"/>
  <c r="U37" i="100"/>
  <c r="H50" i="100"/>
  <c r="T37" i="100"/>
  <c r="F51" i="99"/>
  <c r="X42" i="99"/>
  <c r="E51" i="99"/>
  <c r="W42" i="99"/>
  <c r="X37" i="99"/>
  <c r="D51" i="99"/>
  <c r="V42" i="99"/>
  <c r="W37" i="99"/>
  <c r="C51" i="99"/>
  <c r="V37" i="99"/>
  <c r="B51" i="99"/>
  <c r="H50" i="99"/>
  <c r="G50" i="99"/>
  <c r="U37" i="99"/>
  <c r="T37" i="99"/>
  <c r="H51" i="99"/>
  <c r="Z42" i="99"/>
  <c r="G51" i="99"/>
  <c r="Y42" i="99"/>
  <c r="H51" i="98"/>
  <c r="G50" i="98"/>
  <c r="Z42" i="98"/>
  <c r="X42" i="98"/>
  <c r="H50" i="98"/>
  <c r="G51" i="98"/>
  <c r="Y42" i="98"/>
  <c r="F51" i="98"/>
  <c r="T37" i="98"/>
  <c r="E51" i="98"/>
  <c r="W42" i="98"/>
  <c r="X37" i="98"/>
  <c r="D51" i="98"/>
  <c r="V42" i="98"/>
  <c r="W37" i="98"/>
  <c r="C51" i="98"/>
  <c r="V37" i="98"/>
  <c r="B51" i="98"/>
  <c r="U37" i="98"/>
  <c r="H51" i="97"/>
  <c r="G50" i="97"/>
  <c r="Z42" i="97"/>
  <c r="G51" i="97"/>
  <c r="Y42" i="97"/>
  <c r="F51" i="97"/>
  <c r="X42" i="97"/>
  <c r="E51" i="97"/>
  <c r="W42" i="97"/>
  <c r="X37" i="97"/>
  <c r="D51" i="97"/>
  <c r="V42" i="97"/>
  <c r="W37" i="97"/>
  <c r="C51" i="97"/>
  <c r="V37" i="97"/>
  <c r="B51" i="97"/>
  <c r="U37" i="97"/>
  <c r="H50" i="97"/>
  <c r="T37" i="97"/>
  <c r="H51" i="96"/>
  <c r="G50" i="96"/>
  <c r="Z42" i="96"/>
  <c r="G51" i="96"/>
  <c r="Y42" i="96"/>
  <c r="F51" i="96"/>
  <c r="X42" i="96"/>
  <c r="E51" i="96"/>
  <c r="W42" i="96"/>
  <c r="X37" i="96"/>
  <c r="D51" i="96"/>
  <c r="V42" i="96"/>
  <c r="W37" i="96"/>
  <c r="C51" i="96"/>
  <c r="V37" i="96"/>
  <c r="B51" i="96"/>
  <c r="U37" i="96"/>
  <c r="H50" i="96"/>
  <c r="T37" i="96"/>
  <c r="H51" i="95"/>
  <c r="G50" i="95"/>
  <c r="Z42" i="95"/>
  <c r="G51" i="95"/>
  <c r="Y42" i="95"/>
  <c r="F51" i="95"/>
  <c r="X42" i="95"/>
  <c r="E51" i="95"/>
  <c r="W42" i="95"/>
  <c r="X37" i="95"/>
  <c r="D51" i="95"/>
  <c r="V42" i="95"/>
  <c r="W37" i="95"/>
  <c r="C51" i="95"/>
  <c r="V37" i="95"/>
  <c r="B51" i="95"/>
  <c r="U37" i="95"/>
  <c r="H50" i="95"/>
  <c r="T37" i="95"/>
  <c r="F51" i="94"/>
  <c r="X42" i="94"/>
  <c r="E51" i="94"/>
  <c r="W42" i="94"/>
  <c r="X37" i="94"/>
  <c r="D51" i="94"/>
  <c r="V42" i="94"/>
  <c r="W37" i="94"/>
  <c r="C51" i="94"/>
  <c r="V37" i="94"/>
  <c r="B51" i="94"/>
  <c r="H50" i="94"/>
  <c r="G50" i="94"/>
  <c r="U37" i="94"/>
  <c r="T37" i="94"/>
  <c r="H51" i="94"/>
  <c r="Z42" i="94"/>
  <c r="G51" i="94"/>
  <c r="Y42" i="94"/>
  <c r="H51" i="93"/>
  <c r="G50" i="93"/>
  <c r="Z42" i="93"/>
  <c r="G51" i="93"/>
  <c r="Y42" i="93"/>
  <c r="F51" i="93"/>
  <c r="X42" i="93"/>
  <c r="C51" i="93"/>
  <c r="V37" i="93"/>
  <c r="B51" i="93"/>
  <c r="U37" i="93"/>
  <c r="E51" i="93"/>
  <c r="W42" i="93"/>
  <c r="X37" i="93"/>
  <c r="D51" i="93"/>
  <c r="V42" i="93"/>
  <c r="W37" i="93"/>
  <c r="T37" i="93"/>
  <c r="H50" i="93"/>
  <c r="C51" i="92"/>
  <c r="V37" i="92"/>
  <c r="B51" i="92"/>
  <c r="U37" i="92"/>
  <c r="H50" i="92"/>
  <c r="T37" i="92"/>
  <c r="H51" i="92"/>
  <c r="G50" i="92"/>
  <c r="Z42" i="92"/>
  <c r="G51" i="92"/>
  <c r="Y42" i="92"/>
  <c r="X42" i="92"/>
  <c r="W42" i="92"/>
  <c r="F51" i="92"/>
  <c r="V42" i="92"/>
  <c r="E51" i="92"/>
  <c r="D51" i="92"/>
  <c r="X37" i="92"/>
  <c r="W37" i="92"/>
  <c r="H51" i="91"/>
  <c r="G50" i="91"/>
  <c r="Z42" i="91"/>
  <c r="G51" i="91"/>
  <c r="Y42" i="91"/>
  <c r="X42" i="91"/>
  <c r="E51" i="91"/>
  <c r="W42" i="91"/>
  <c r="X37" i="91"/>
  <c r="D51" i="91"/>
  <c r="V42" i="91"/>
  <c r="W37" i="91"/>
  <c r="C51" i="91"/>
  <c r="V37" i="91"/>
  <c r="B51" i="91"/>
  <c r="U37" i="91"/>
  <c r="H50" i="91"/>
  <c r="T37" i="91"/>
  <c r="F51" i="91"/>
  <c r="H9" i="88" l="1"/>
  <c r="Z18" i="88" s="1"/>
  <c r="G9" i="88"/>
  <c r="G18" i="88" s="1"/>
  <c r="F9" i="88"/>
  <c r="E9" i="88"/>
  <c r="E18" i="88" s="1"/>
  <c r="D9" i="88"/>
  <c r="C9" i="88"/>
  <c r="B9" i="88"/>
  <c r="T27" i="88" s="1"/>
  <c r="B8" i="88"/>
  <c r="K8" i="88" s="1"/>
  <c r="H9" i="87"/>
  <c r="H27" i="87" s="1"/>
  <c r="G9" i="87"/>
  <c r="F9" i="87"/>
  <c r="E9" i="87"/>
  <c r="D9" i="87"/>
  <c r="V9" i="87" s="1"/>
  <c r="C9" i="87"/>
  <c r="U18" i="87" s="1"/>
  <c r="B9" i="87"/>
  <c r="T27" i="87" s="1"/>
  <c r="B8" i="87"/>
  <c r="K8" i="87" s="1"/>
  <c r="H9" i="89"/>
  <c r="Q18" i="89" s="1"/>
  <c r="G9" i="89"/>
  <c r="F9" i="89"/>
  <c r="O36" i="89" s="1"/>
  <c r="E9" i="89"/>
  <c r="D9" i="89"/>
  <c r="D36" i="89" s="1"/>
  <c r="C9" i="89"/>
  <c r="B9" i="89"/>
  <c r="T9" i="89" s="1"/>
  <c r="B8" i="89"/>
  <c r="K8" i="89" s="1"/>
  <c r="H9" i="90"/>
  <c r="G9" i="90"/>
  <c r="F9" i="90"/>
  <c r="E9" i="90"/>
  <c r="D9" i="90"/>
  <c r="C9" i="90"/>
  <c r="B9" i="90"/>
  <c r="B8" i="90"/>
  <c r="K8" i="90" s="1"/>
  <c r="L9" i="87" l="1"/>
  <c r="D45" i="87"/>
  <c r="O9" i="89"/>
  <c r="Q9" i="89"/>
  <c r="D27" i="87"/>
  <c r="B45" i="88"/>
  <c r="U36" i="90"/>
  <c r="C36" i="90"/>
  <c r="U36" i="89"/>
  <c r="C36" i="89"/>
  <c r="K36" i="89"/>
  <c r="O27" i="87"/>
  <c r="F36" i="87"/>
  <c r="D27" i="88"/>
  <c r="D36" i="88"/>
  <c r="E27" i="87"/>
  <c r="E36" i="87"/>
  <c r="M9" i="90"/>
  <c r="D36" i="90"/>
  <c r="Y27" i="87"/>
  <c r="G36" i="87"/>
  <c r="N27" i="88"/>
  <c r="E36" i="88"/>
  <c r="K18" i="88"/>
  <c r="T36" i="89"/>
  <c r="B36" i="89"/>
  <c r="L9" i="88"/>
  <c r="C36" i="88"/>
  <c r="E27" i="90"/>
  <c r="E36" i="90"/>
  <c r="E27" i="89"/>
  <c r="E36" i="89"/>
  <c r="K18" i="89"/>
  <c r="B45" i="89"/>
  <c r="Q36" i="87"/>
  <c r="H36" i="87"/>
  <c r="X27" i="88"/>
  <c r="F36" i="88"/>
  <c r="T18" i="88"/>
  <c r="K36" i="90"/>
  <c r="B36" i="90"/>
  <c r="O27" i="90"/>
  <c r="F36" i="90"/>
  <c r="Y27" i="90"/>
  <c r="G36" i="90"/>
  <c r="Y27" i="89"/>
  <c r="G36" i="89"/>
  <c r="T18" i="89"/>
  <c r="K36" i="87"/>
  <c r="B36" i="87"/>
  <c r="H45" i="87"/>
  <c r="H45" i="88"/>
  <c r="H36" i="88"/>
  <c r="Q27" i="88"/>
  <c r="Y36" i="88"/>
  <c r="G36" i="88"/>
  <c r="H45" i="90"/>
  <c r="H36" i="90"/>
  <c r="H45" i="89"/>
  <c r="H36" i="89"/>
  <c r="K27" i="89"/>
  <c r="U36" i="87"/>
  <c r="C36" i="87"/>
  <c r="Z9" i="87"/>
  <c r="P9" i="88"/>
  <c r="T27" i="89"/>
  <c r="O27" i="89"/>
  <c r="F36" i="89"/>
  <c r="K9" i="89"/>
  <c r="Q27" i="89"/>
  <c r="M9" i="87"/>
  <c r="D36" i="87"/>
  <c r="D18" i="87"/>
  <c r="T36" i="88"/>
  <c r="B36" i="88"/>
  <c r="T9" i="88"/>
  <c r="Y27" i="88"/>
  <c r="O27" i="88"/>
  <c r="N9" i="89"/>
  <c r="P18" i="89"/>
  <c r="P27" i="89"/>
  <c r="L36" i="89"/>
  <c r="W9" i="87"/>
  <c r="N36" i="87"/>
  <c r="Q9" i="88"/>
  <c r="F18" i="88"/>
  <c r="Y18" i="88"/>
  <c r="P27" i="88"/>
  <c r="N27" i="87"/>
  <c r="E45" i="87"/>
  <c r="W9" i="88"/>
  <c r="H18" i="88"/>
  <c r="E27" i="88"/>
  <c r="U18" i="89"/>
  <c r="U27" i="89"/>
  <c r="F27" i="88"/>
  <c r="X9" i="89"/>
  <c r="Z18" i="89"/>
  <c r="Z27" i="89"/>
  <c r="N9" i="87"/>
  <c r="H18" i="87"/>
  <c r="U27" i="87"/>
  <c r="M9" i="88"/>
  <c r="Y9" i="88"/>
  <c r="O18" i="88"/>
  <c r="G27" i="88"/>
  <c r="Z27" i="88"/>
  <c r="E18" i="87"/>
  <c r="X9" i="88"/>
  <c r="B18" i="89"/>
  <c r="B27" i="89"/>
  <c r="P9" i="87"/>
  <c r="N18" i="87"/>
  <c r="N9" i="88"/>
  <c r="Z9" i="88"/>
  <c r="P18" i="88"/>
  <c r="H27" i="88"/>
  <c r="F18" i="89"/>
  <c r="F27" i="89"/>
  <c r="Q9" i="87"/>
  <c r="T18" i="87"/>
  <c r="O9" i="88"/>
  <c r="B18" i="88"/>
  <c r="Q18" i="88"/>
  <c r="K27" i="88"/>
  <c r="K36" i="88"/>
  <c r="P9" i="90"/>
  <c r="O9" i="90"/>
  <c r="X9" i="90"/>
  <c r="P18" i="90"/>
  <c r="F27" i="90"/>
  <c r="G18" i="90"/>
  <c r="L9" i="90"/>
  <c r="N9" i="90"/>
  <c r="Z27" i="90"/>
  <c r="L36" i="90"/>
  <c r="F18" i="90"/>
  <c r="T27" i="90"/>
  <c r="T18" i="90"/>
  <c r="Z18" i="90"/>
  <c r="B45" i="90"/>
  <c r="G27" i="90"/>
  <c r="C45" i="90"/>
  <c r="Y9" i="90"/>
  <c r="P27" i="90"/>
  <c r="N15" i="88"/>
  <c r="K15" i="88"/>
  <c r="Q15" i="88"/>
  <c r="P15" i="88"/>
  <c r="M15" i="88"/>
  <c r="M10" i="88"/>
  <c r="T8" i="88"/>
  <c r="L15" i="88"/>
  <c r="L10" i="88"/>
  <c r="K10" i="88"/>
  <c r="Q14" i="88"/>
  <c r="P14" i="88"/>
  <c r="O15" i="88"/>
  <c r="W36" i="88"/>
  <c r="C45" i="88"/>
  <c r="N36" i="88"/>
  <c r="X36" i="88"/>
  <c r="L18" i="88"/>
  <c r="V18" i="88"/>
  <c r="B27" i="88"/>
  <c r="L27" i="88"/>
  <c r="V27" i="88"/>
  <c r="P36" i="88"/>
  <c r="Z36" i="88"/>
  <c r="F45" i="88"/>
  <c r="K9" i="88"/>
  <c r="U9" i="88"/>
  <c r="C18" i="88"/>
  <c r="M18" i="88"/>
  <c r="W18" i="88"/>
  <c r="C27" i="88"/>
  <c r="M27" i="88"/>
  <c r="W27" i="88"/>
  <c r="Q36" i="88"/>
  <c r="G45" i="88"/>
  <c r="U36" i="88"/>
  <c r="L36" i="88"/>
  <c r="V36" i="88"/>
  <c r="M36" i="88"/>
  <c r="D45" i="88"/>
  <c r="U18" i="88"/>
  <c r="U27" i="88"/>
  <c r="O36" i="88"/>
  <c r="E45" i="88"/>
  <c r="V9" i="88"/>
  <c r="D18" i="88"/>
  <c r="N18" i="88"/>
  <c r="X18" i="88"/>
  <c r="O15" i="87"/>
  <c r="Q14" i="87"/>
  <c r="M15" i="87"/>
  <c r="M10" i="87"/>
  <c r="T8" i="87"/>
  <c r="L15" i="87"/>
  <c r="L10" i="87"/>
  <c r="K15" i="87"/>
  <c r="Q15" i="87"/>
  <c r="P14" i="87"/>
  <c r="P15" i="87"/>
  <c r="N15" i="87"/>
  <c r="K10" i="87"/>
  <c r="K18" i="87"/>
  <c r="X18" i="87"/>
  <c r="X27" i="87"/>
  <c r="T36" i="87"/>
  <c r="X9" i="87"/>
  <c r="F18" i="87"/>
  <c r="P18" i="87"/>
  <c r="Z18" i="87"/>
  <c r="F27" i="87"/>
  <c r="P27" i="87"/>
  <c r="Z27" i="87"/>
  <c r="L36" i="87"/>
  <c r="V36" i="87"/>
  <c r="B45" i="87"/>
  <c r="O9" i="87"/>
  <c r="Y9" i="87"/>
  <c r="G18" i="87"/>
  <c r="Q18" i="87"/>
  <c r="G27" i="87"/>
  <c r="Q27" i="87"/>
  <c r="M36" i="87"/>
  <c r="W36" i="87"/>
  <c r="C45" i="87"/>
  <c r="X36" i="87"/>
  <c r="K27" i="87"/>
  <c r="O36" i="87"/>
  <c r="Y36" i="87"/>
  <c r="T9" i="87"/>
  <c r="B18" i="87"/>
  <c r="L18" i="87"/>
  <c r="V18" i="87"/>
  <c r="B27" i="87"/>
  <c r="L27" i="87"/>
  <c r="V27" i="87"/>
  <c r="P36" i="87"/>
  <c r="Z36" i="87"/>
  <c r="F45" i="87"/>
  <c r="K9" i="87"/>
  <c r="U9" i="87"/>
  <c r="C18" i="87"/>
  <c r="M18" i="87"/>
  <c r="W18" i="87"/>
  <c r="C27" i="87"/>
  <c r="M27" i="87"/>
  <c r="W27" i="87"/>
  <c r="G45" i="87"/>
  <c r="O18" i="87"/>
  <c r="Y18" i="87"/>
  <c r="O15" i="89"/>
  <c r="K15" i="89"/>
  <c r="P15" i="89"/>
  <c r="N15" i="89"/>
  <c r="M15" i="89"/>
  <c r="M10" i="89"/>
  <c r="T8" i="89"/>
  <c r="L15" i="89"/>
  <c r="L10" i="89"/>
  <c r="K10" i="89"/>
  <c r="Q14" i="89"/>
  <c r="Q15" i="89"/>
  <c r="P14" i="89"/>
  <c r="M9" i="89"/>
  <c r="D27" i="89"/>
  <c r="D18" i="89"/>
  <c r="V9" i="89"/>
  <c r="M27" i="89"/>
  <c r="M18" i="89"/>
  <c r="V27" i="89"/>
  <c r="V18" i="89"/>
  <c r="D45" i="89"/>
  <c r="M36" i="89"/>
  <c r="V36" i="89"/>
  <c r="Y9" i="89"/>
  <c r="G18" i="89"/>
  <c r="G27" i="89"/>
  <c r="W36" i="89"/>
  <c r="C45" i="89"/>
  <c r="P9" i="89"/>
  <c r="Z9" i="89"/>
  <c r="H18" i="89"/>
  <c r="H27" i="89"/>
  <c r="N36" i="89"/>
  <c r="X36" i="89"/>
  <c r="Y36" i="89"/>
  <c r="E45" i="89"/>
  <c r="L18" i="89"/>
  <c r="L27" i="89"/>
  <c r="P36" i="89"/>
  <c r="Z36" i="89"/>
  <c r="F45" i="89"/>
  <c r="U9" i="89"/>
  <c r="C18" i="89"/>
  <c r="W18" i="89"/>
  <c r="C27" i="89"/>
  <c r="W27" i="89"/>
  <c r="Q36" i="89"/>
  <c r="G45" i="89"/>
  <c r="L9" i="89"/>
  <c r="N18" i="89"/>
  <c r="X18" i="89"/>
  <c r="N27" i="89"/>
  <c r="X27" i="89"/>
  <c r="W9" i="89"/>
  <c r="E18" i="89"/>
  <c r="O18" i="89"/>
  <c r="Y18" i="89"/>
  <c r="O15" i="90"/>
  <c r="N15" i="90"/>
  <c r="Q14" i="90"/>
  <c r="M15" i="90"/>
  <c r="M10" i="90"/>
  <c r="T8" i="90"/>
  <c r="K15" i="90"/>
  <c r="K10" i="90"/>
  <c r="Q15" i="90"/>
  <c r="P14" i="90"/>
  <c r="P15" i="90"/>
  <c r="L15" i="90"/>
  <c r="L10" i="90"/>
  <c r="T9" i="90"/>
  <c r="B18" i="90"/>
  <c r="L18" i="90"/>
  <c r="V18" i="90"/>
  <c r="B27" i="90"/>
  <c r="L27" i="90"/>
  <c r="V27" i="90"/>
  <c r="P36" i="90"/>
  <c r="Z36" i="90"/>
  <c r="F45" i="90"/>
  <c r="V36" i="90"/>
  <c r="Z9" i="90"/>
  <c r="H18" i="90"/>
  <c r="N36" i="90"/>
  <c r="X36" i="90"/>
  <c r="D45" i="90"/>
  <c r="Q9" i="90"/>
  <c r="K18" i="90"/>
  <c r="U18" i="90"/>
  <c r="K27" i="90"/>
  <c r="U27" i="90"/>
  <c r="O36" i="90"/>
  <c r="Y36" i="90"/>
  <c r="E45" i="90"/>
  <c r="K9" i="90"/>
  <c r="U9" i="90"/>
  <c r="C18" i="90"/>
  <c r="M18" i="90"/>
  <c r="W18" i="90"/>
  <c r="C27" i="90"/>
  <c r="M27" i="90"/>
  <c r="W27" i="90"/>
  <c r="Q36" i="90"/>
  <c r="G45" i="90"/>
  <c r="Q18" i="90"/>
  <c r="Q27" i="90"/>
  <c r="M36" i="90"/>
  <c r="W36" i="90"/>
  <c r="H27" i="90"/>
  <c r="V9" i="90"/>
  <c r="D18" i="90"/>
  <c r="N18" i="90"/>
  <c r="X18" i="90"/>
  <c r="D27" i="90"/>
  <c r="N27" i="90"/>
  <c r="X27" i="90"/>
  <c r="T36" i="90"/>
  <c r="W9" i="90"/>
  <c r="E18" i="90"/>
  <c r="O18" i="90"/>
  <c r="Y18" i="90"/>
  <c r="AK23" i="96"/>
  <c r="AK24" i="96"/>
  <c r="AK25" i="96"/>
  <c r="AK26" i="96"/>
  <c r="AK27" i="96"/>
  <c r="AK28" i="96"/>
  <c r="AK29" i="96"/>
  <c r="AK30" i="96"/>
  <c r="AK31" i="96"/>
  <c r="AK32" i="96"/>
  <c r="AK33" i="96"/>
  <c r="AJ37" i="96"/>
  <c r="X15" i="88" l="1"/>
  <c r="T10" i="88"/>
  <c r="V15" i="88"/>
  <c r="T15" i="88"/>
  <c r="Z15" i="88"/>
  <c r="V10" i="88"/>
  <c r="W15" i="88"/>
  <c r="U15" i="88"/>
  <c r="B17" i="88"/>
  <c r="Y15" i="88"/>
  <c r="U10" i="88"/>
  <c r="Y15" i="87"/>
  <c r="U10" i="87"/>
  <c r="W15" i="87"/>
  <c r="V15" i="87"/>
  <c r="U15" i="87"/>
  <c r="B17" i="87"/>
  <c r="Z15" i="87"/>
  <c r="V10" i="87"/>
  <c r="X15" i="87"/>
  <c r="T10" i="87"/>
  <c r="T15" i="87"/>
  <c r="Y15" i="89"/>
  <c r="U10" i="89"/>
  <c r="X15" i="89"/>
  <c r="T10" i="89"/>
  <c r="W15" i="89"/>
  <c r="V15" i="89"/>
  <c r="U15" i="89"/>
  <c r="Z15" i="89"/>
  <c r="V10" i="89"/>
  <c r="T15" i="89"/>
  <c r="B17" i="89"/>
  <c r="Y15" i="90"/>
  <c r="U10" i="90"/>
  <c r="X15" i="90"/>
  <c r="T10" i="90"/>
  <c r="T15" i="90"/>
  <c r="Z15" i="90"/>
  <c r="W15" i="90"/>
  <c r="U15" i="90"/>
  <c r="B17" i="90"/>
  <c r="V10" i="90"/>
  <c r="V15" i="90"/>
  <c r="AD19" i="115"/>
  <c r="AD24" i="115" s="1"/>
  <c r="H9" i="115"/>
  <c r="Z9" i="115" s="1"/>
  <c r="G9" i="115"/>
  <c r="P9" i="115" s="1"/>
  <c r="F9" i="115"/>
  <c r="O9" i="115" s="1"/>
  <c r="E9" i="115"/>
  <c r="W18" i="115" s="1"/>
  <c r="D9" i="115"/>
  <c r="M18" i="115" s="1"/>
  <c r="C9" i="115"/>
  <c r="U36" i="115" s="1"/>
  <c r="B9" i="115"/>
  <c r="K36" i="115" s="1"/>
  <c r="B8" i="115"/>
  <c r="K8" i="115" s="1"/>
  <c r="H9" i="86"/>
  <c r="H36" i="86" s="1"/>
  <c r="G9" i="86"/>
  <c r="Y27" i="86" s="1"/>
  <c r="F9" i="86"/>
  <c r="O27" i="86" s="1"/>
  <c r="E9" i="86"/>
  <c r="E27" i="86" s="1"/>
  <c r="D9" i="86"/>
  <c r="M9" i="86" s="1"/>
  <c r="C9" i="86"/>
  <c r="U36" i="86" s="1"/>
  <c r="B9" i="86"/>
  <c r="K36" i="86" s="1"/>
  <c r="B8" i="86"/>
  <c r="K8" i="86" s="1"/>
  <c r="AD23" i="86"/>
  <c r="AE14" i="86"/>
  <c r="E36" i="115" l="1"/>
  <c r="F36" i="115"/>
  <c r="Q9" i="115"/>
  <c r="E45" i="115"/>
  <c r="W9" i="115"/>
  <c r="N18" i="115"/>
  <c r="Q36" i="115"/>
  <c r="Q18" i="115"/>
  <c r="Z36" i="115"/>
  <c r="E27" i="115"/>
  <c r="L9" i="115"/>
  <c r="Y27" i="115"/>
  <c r="N9" i="115"/>
  <c r="Z27" i="115"/>
  <c r="Y1" i="115"/>
  <c r="H18" i="115"/>
  <c r="Q27" i="115"/>
  <c r="Y36" i="115"/>
  <c r="M9" i="115"/>
  <c r="F45" i="115"/>
  <c r="V9" i="115"/>
  <c r="F27" i="115"/>
  <c r="O36" i="115"/>
  <c r="O27" i="115"/>
  <c r="P36" i="115"/>
  <c r="G18" i="115"/>
  <c r="P27" i="115"/>
  <c r="AE12" i="86"/>
  <c r="G19" i="88"/>
  <c r="H24" i="88"/>
  <c r="D19" i="88"/>
  <c r="G24" i="88"/>
  <c r="B19" i="88"/>
  <c r="E24" i="88"/>
  <c r="F19" i="88"/>
  <c r="E19" i="88"/>
  <c r="C19" i="88"/>
  <c r="K17" i="88"/>
  <c r="T17" i="88" s="1"/>
  <c r="F24" i="88"/>
  <c r="D24" i="88"/>
  <c r="D24" i="87"/>
  <c r="G19" i="87"/>
  <c r="C19" i="87"/>
  <c r="K17" i="87"/>
  <c r="T17" i="87" s="1"/>
  <c r="F19" i="87"/>
  <c r="E19" i="87"/>
  <c r="H24" i="87"/>
  <c r="D19" i="87"/>
  <c r="F24" i="87"/>
  <c r="B19" i="87"/>
  <c r="E24" i="87"/>
  <c r="G24" i="87"/>
  <c r="D24" i="89"/>
  <c r="D19" i="89"/>
  <c r="G19" i="89"/>
  <c r="F19" i="89"/>
  <c r="E19" i="89"/>
  <c r="H24" i="89"/>
  <c r="E24" i="89"/>
  <c r="G24" i="89"/>
  <c r="C19" i="89"/>
  <c r="K17" i="89"/>
  <c r="T17" i="89" s="1"/>
  <c r="F24" i="89"/>
  <c r="B19" i="89"/>
  <c r="D24" i="90"/>
  <c r="G19" i="90"/>
  <c r="G24" i="90"/>
  <c r="C19" i="90"/>
  <c r="K17" i="90"/>
  <c r="T17" i="90" s="1"/>
  <c r="B19" i="90"/>
  <c r="F19" i="90"/>
  <c r="H24" i="90"/>
  <c r="D19" i="90"/>
  <c r="F24" i="90"/>
  <c r="E24" i="90"/>
  <c r="E19" i="90"/>
  <c r="M15" i="115"/>
  <c r="L15" i="115"/>
  <c r="K15" i="115"/>
  <c r="P15" i="115"/>
  <c r="M10" i="115"/>
  <c r="T8" i="115"/>
  <c r="O15" i="115"/>
  <c r="L10" i="115"/>
  <c r="N15" i="115"/>
  <c r="K10" i="115"/>
  <c r="Q15" i="115"/>
  <c r="D18" i="115"/>
  <c r="X18" i="115"/>
  <c r="B27" i="115"/>
  <c r="L27" i="115"/>
  <c r="V27" i="115"/>
  <c r="B36" i="115"/>
  <c r="L36" i="115"/>
  <c r="V36" i="115"/>
  <c r="B45" i="115"/>
  <c r="T9" i="115"/>
  <c r="E18" i="115"/>
  <c r="O18" i="115"/>
  <c r="Y18" i="115"/>
  <c r="C27" i="115"/>
  <c r="M27" i="115"/>
  <c r="W27" i="115"/>
  <c r="C36" i="115"/>
  <c r="M36" i="115"/>
  <c r="W36" i="115"/>
  <c r="C45" i="115"/>
  <c r="K9" i="115"/>
  <c r="U9" i="115"/>
  <c r="F18" i="115"/>
  <c r="P18" i="115"/>
  <c r="Z18" i="115"/>
  <c r="D27" i="115"/>
  <c r="N27" i="115"/>
  <c r="X27" i="115"/>
  <c r="D36" i="115"/>
  <c r="N36" i="115"/>
  <c r="X36" i="115"/>
  <c r="D45" i="115"/>
  <c r="T18" i="115"/>
  <c r="X9" i="115"/>
  <c r="K18" i="115"/>
  <c r="U18" i="115"/>
  <c r="G27" i="115"/>
  <c r="G36" i="115"/>
  <c r="G45" i="115"/>
  <c r="Y9" i="115"/>
  <c r="B18" i="115"/>
  <c r="L18" i="115"/>
  <c r="V18" i="115"/>
  <c r="H27" i="115"/>
  <c r="T27" i="115"/>
  <c r="H36" i="115"/>
  <c r="T36" i="115"/>
  <c r="H45" i="115"/>
  <c r="C18" i="115"/>
  <c r="K27" i="115"/>
  <c r="U27" i="115"/>
  <c r="O15" i="86"/>
  <c r="N15" i="86"/>
  <c r="M15" i="86"/>
  <c r="M10" i="86"/>
  <c r="T8" i="86"/>
  <c r="L15" i="86"/>
  <c r="L10" i="86"/>
  <c r="K15" i="86"/>
  <c r="K10" i="86"/>
  <c r="Q14" i="86"/>
  <c r="Q15" i="86"/>
  <c r="P14" i="86"/>
  <c r="P15" i="86"/>
  <c r="N9" i="86"/>
  <c r="X9" i="86"/>
  <c r="F18" i="86"/>
  <c r="P18" i="86"/>
  <c r="Z18" i="86"/>
  <c r="F27" i="86"/>
  <c r="P27" i="86"/>
  <c r="Z27" i="86"/>
  <c r="B36" i="86"/>
  <c r="L36" i="86"/>
  <c r="V36" i="86"/>
  <c r="O9" i="86"/>
  <c r="Y9" i="86"/>
  <c r="G18" i="86"/>
  <c r="Q18" i="86"/>
  <c r="G27" i="86"/>
  <c r="Q27" i="86"/>
  <c r="C36" i="86"/>
  <c r="M36" i="86"/>
  <c r="W36" i="86"/>
  <c r="P9" i="86"/>
  <c r="Z9" i="86"/>
  <c r="H18" i="86"/>
  <c r="T18" i="86"/>
  <c r="H27" i="86"/>
  <c r="T27" i="86"/>
  <c r="D36" i="86"/>
  <c r="N36" i="86"/>
  <c r="X36" i="86"/>
  <c r="Q9" i="86"/>
  <c r="K18" i="86"/>
  <c r="U18" i="86"/>
  <c r="K27" i="86"/>
  <c r="U27" i="86"/>
  <c r="E36" i="86"/>
  <c r="O36" i="86"/>
  <c r="Y36" i="86"/>
  <c r="T9" i="86"/>
  <c r="B18" i="86"/>
  <c r="L18" i="86"/>
  <c r="V18" i="86"/>
  <c r="B27" i="86"/>
  <c r="L27" i="86"/>
  <c r="V27" i="86"/>
  <c r="F36" i="86"/>
  <c r="P36" i="86"/>
  <c r="Z36" i="86"/>
  <c r="K9" i="86"/>
  <c r="U9" i="86"/>
  <c r="C18" i="86"/>
  <c r="M18" i="86"/>
  <c r="W18" i="86"/>
  <c r="C27" i="86"/>
  <c r="M27" i="86"/>
  <c r="W27" i="86"/>
  <c r="G36" i="86"/>
  <c r="Q36" i="86"/>
  <c r="L9" i="86"/>
  <c r="V9" i="86"/>
  <c r="D18" i="86"/>
  <c r="N18" i="86"/>
  <c r="X18" i="86"/>
  <c r="D27" i="86"/>
  <c r="N27" i="86"/>
  <c r="X27" i="86"/>
  <c r="T36" i="86"/>
  <c r="W9" i="86"/>
  <c r="E18" i="86"/>
  <c r="O18" i="86"/>
  <c r="Y18" i="86"/>
  <c r="AS11" i="86"/>
  <c r="AD19" i="86"/>
  <c r="X24" i="88" l="1"/>
  <c r="B26" i="88"/>
  <c r="W24" i="88"/>
  <c r="V24" i="88"/>
  <c r="Z24" i="88"/>
  <c r="Y24" i="88"/>
  <c r="Y24" i="87"/>
  <c r="W24" i="87"/>
  <c r="V24" i="87"/>
  <c r="B26" i="87"/>
  <c r="Z24" i="87"/>
  <c r="X24" i="87"/>
  <c r="Y24" i="89"/>
  <c r="X24" i="89"/>
  <c r="W24" i="89"/>
  <c r="V24" i="89"/>
  <c r="Z24" i="89"/>
  <c r="B26" i="89"/>
  <c r="Y24" i="90"/>
  <c r="X24" i="90"/>
  <c r="B26" i="90"/>
  <c r="Z24" i="90"/>
  <c r="W24" i="90"/>
  <c r="V24" i="90"/>
  <c r="W15" i="115"/>
  <c r="V10" i="115"/>
  <c r="U10" i="115"/>
  <c r="B17" i="115"/>
  <c r="Z15" i="115"/>
  <c r="Y15" i="115"/>
  <c r="X15" i="115"/>
  <c r="T10" i="115"/>
  <c r="Y15" i="86"/>
  <c r="U10" i="86"/>
  <c r="X15" i="86"/>
  <c r="T10" i="86"/>
  <c r="W15" i="86"/>
  <c r="V15" i="86"/>
  <c r="U15" i="86"/>
  <c r="T15" i="86"/>
  <c r="B17" i="86"/>
  <c r="Z15" i="86"/>
  <c r="V10" i="86"/>
  <c r="AK37" i="96"/>
  <c r="F33" i="88" l="1"/>
  <c r="E28" i="88"/>
  <c r="H33" i="88"/>
  <c r="G33" i="88"/>
  <c r="E33" i="88"/>
  <c r="G28" i="88"/>
  <c r="F28" i="88"/>
  <c r="C28" i="88"/>
  <c r="K26" i="88"/>
  <c r="B28" i="88"/>
  <c r="G33" i="87"/>
  <c r="E33" i="87"/>
  <c r="G28" i="87"/>
  <c r="F28" i="87"/>
  <c r="E28" i="87"/>
  <c r="C28" i="87"/>
  <c r="K26" i="87"/>
  <c r="B28" i="87"/>
  <c r="H33" i="87"/>
  <c r="F33" i="87"/>
  <c r="G33" i="89"/>
  <c r="F33" i="89"/>
  <c r="E33" i="89"/>
  <c r="G28" i="89"/>
  <c r="F28" i="89"/>
  <c r="E28" i="89"/>
  <c r="C28" i="89"/>
  <c r="K26" i="89"/>
  <c r="B28" i="89"/>
  <c r="H33" i="89"/>
  <c r="G33" i="90"/>
  <c r="F33" i="90"/>
  <c r="C28" i="90"/>
  <c r="K26" i="90"/>
  <c r="H33" i="90"/>
  <c r="E33" i="90"/>
  <c r="G28" i="90"/>
  <c r="E28" i="90"/>
  <c r="B28" i="90"/>
  <c r="F28" i="90"/>
  <c r="H24" i="115"/>
  <c r="K17" i="115"/>
  <c r="T17" i="115" s="1"/>
  <c r="D24" i="115"/>
  <c r="G24" i="115"/>
  <c r="F24" i="115"/>
  <c r="E24" i="115"/>
  <c r="C19" i="115"/>
  <c r="B19" i="115"/>
  <c r="D24" i="86"/>
  <c r="G19" i="86"/>
  <c r="F19" i="86"/>
  <c r="E19" i="86"/>
  <c r="H24" i="86"/>
  <c r="D19" i="86"/>
  <c r="G24" i="86"/>
  <c r="C19" i="86"/>
  <c r="K17" i="86"/>
  <c r="T17" i="86" s="1"/>
  <c r="F24" i="86"/>
  <c r="B19" i="86"/>
  <c r="E24" i="86"/>
  <c r="AD30" i="109"/>
  <c r="AC31" i="109"/>
  <c r="AD23" i="109"/>
  <c r="P33" i="88" l="1"/>
  <c r="K28" i="88"/>
  <c r="M33" i="88"/>
  <c r="Q33" i="88"/>
  <c r="O33" i="88"/>
  <c r="N33" i="88"/>
  <c r="T26" i="88"/>
  <c r="B35" i="88" s="1"/>
  <c r="L33" i="88"/>
  <c r="K33" i="88"/>
  <c r="L28" i="88"/>
  <c r="Q33" i="87"/>
  <c r="L28" i="87"/>
  <c r="K28" i="87"/>
  <c r="L33" i="87"/>
  <c r="O33" i="87"/>
  <c r="N33" i="87"/>
  <c r="M33" i="87"/>
  <c r="T26" i="87"/>
  <c r="B35" i="87" s="1"/>
  <c r="K33" i="87"/>
  <c r="P33" i="87"/>
  <c r="Q33" i="89"/>
  <c r="L28" i="89"/>
  <c r="P33" i="89"/>
  <c r="K28" i="89"/>
  <c r="O33" i="89"/>
  <c r="N33" i="89"/>
  <c r="M33" i="89"/>
  <c r="T26" i="89"/>
  <c r="B35" i="89" s="1"/>
  <c r="L33" i="89"/>
  <c r="K33" i="89"/>
  <c r="Q33" i="90"/>
  <c r="L28" i="90"/>
  <c r="P33" i="90"/>
  <c r="K28" i="90"/>
  <c r="L33" i="90"/>
  <c r="K33" i="90"/>
  <c r="O33" i="90"/>
  <c r="M33" i="90"/>
  <c r="T26" i="90"/>
  <c r="B35" i="90" s="1"/>
  <c r="N33" i="90"/>
  <c r="B26" i="115"/>
  <c r="Z24" i="115"/>
  <c r="X24" i="115"/>
  <c r="W24" i="115"/>
  <c r="Y24" i="115"/>
  <c r="Y24" i="86"/>
  <c r="X24" i="86"/>
  <c r="W24" i="86"/>
  <c r="V24" i="86"/>
  <c r="B26" i="86"/>
  <c r="Z24" i="86"/>
  <c r="AK34" i="96"/>
  <c r="Y33" i="88" l="1"/>
  <c r="W28" i="88"/>
  <c r="V28" i="88"/>
  <c r="W33" i="88"/>
  <c r="U28" i="88"/>
  <c r="V33" i="88"/>
  <c r="T28" i="88"/>
  <c r="K35" i="88"/>
  <c r="Z33" i="88"/>
  <c r="X28" i="88"/>
  <c r="X33" i="88"/>
  <c r="V28" i="87"/>
  <c r="K35" i="87"/>
  <c r="Z33" i="87"/>
  <c r="X28" i="87"/>
  <c r="Y33" i="87"/>
  <c r="W28" i="87"/>
  <c r="W33" i="87"/>
  <c r="U28" i="87"/>
  <c r="V33" i="87"/>
  <c r="T28" i="87"/>
  <c r="X33" i="87"/>
  <c r="W28" i="89"/>
  <c r="K35" i="89"/>
  <c r="Z33" i="89"/>
  <c r="X28" i="89"/>
  <c r="Y33" i="89"/>
  <c r="X33" i="89"/>
  <c r="V28" i="89"/>
  <c r="W33" i="89"/>
  <c r="U28" i="89"/>
  <c r="V33" i="89"/>
  <c r="T28" i="89"/>
  <c r="W33" i="90"/>
  <c r="U28" i="90"/>
  <c r="K35" i="90"/>
  <c r="Y33" i="90"/>
  <c r="W28" i="90"/>
  <c r="X33" i="90"/>
  <c r="V28" i="90"/>
  <c r="V33" i="90"/>
  <c r="T28" i="90"/>
  <c r="Z33" i="90"/>
  <c r="X28" i="90"/>
  <c r="G33" i="115"/>
  <c r="B28" i="115"/>
  <c r="F33" i="115"/>
  <c r="K26" i="115"/>
  <c r="E33" i="115"/>
  <c r="H33" i="115"/>
  <c r="C28" i="115"/>
  <c r="G33" i="86"/>
  <c r="F33" i="86"/>
  <c r="E33" i="86"/>
  <c r="G28" i="86"/>
  <c r="F28" i="86"/>
  <c r="E28" i="86"/>
  <c r="C28" i="86"/>
  <c r="K26" i="86"/>
  <c r="B28" i="86"/>
  <c r="H33" i="86"/>
  <c r="AD19" i="110"/>
  <c r="Y1" i="110" s="1"/>
  <c r="M42" i="88" l="1"/>
  <c r="L37" i="88"/>
  <c r="O42" i="88"/>
  <c r="N42" i="88"/>
  <c r="M37" i="88"/>
  <c r="L42" i="88"/>
  <c r="K37" i="88"/>
  <c r="Q42" i="88"/>
  <c r="P42" i="88"/>
  <c r="T35" i="88"/>
  <c r="N42" i="87"/>
  <c r="M37" i="87"/>
  <c r="T35" i="87"/>
  <c r="L42" i="87"/>
  <c r="K37" i="87"/>
  <c r="Q42" i="87"/>
  <c r="P42" i="87"/>
  <c r="O42" i="87"/>
  <c r="M42" i="87"/>
  <c r="L37" i="87"/>
  <c r="N42" i="89"/>
  <c r="M37" i="89"/>
  <c r="T35" i="89"/>
  <c r="M42" i="89"/>
  <c r="L37" i="89"/>
  <c r="L42" i="89"/>
  <c r="K37" i="89"/>
  <c r="Q42" i="89"/>
  <c r="P42" i="89"/>
  <c r="O42" i="89"/>
  <c r="N42" i="90"/>
  <c r="M37" i="90"/>
  <c r="T35" i="90"/>
  <c r="M42" i="90"/>
  <c r="L37" i="90"/>
  <c r="Q42" i="90"/>
  <c r="P42" i="90"/>
  <c r="L42" i="90"/>
  <c r="K37" i="90"/>
  <c r="O42" i="90"/>
  <c r="Q33" i="115"/>
  <c r="T26" i="115"/>
  <c r="M33" i="115"/>
  <c r="P33" i="115"/>
  <c r="O33" i="115"/>
  <c r="L28" i="115"/>
  <c r="N33" i="115"/>
  <c r="K28" i="115"/>
  <c r="Q33" i="86"/>
  <c r="L28" i="86"/>
  <c r="P33" i="86"/>
  <c r="K28" i="86"/>
  <c r="O33" i="86"/>
  <c r="N33" i="86"/>
  <c r="M33" i="86"/>
  <c r="T26" i="86"/>
  <c r="L33" i="86"/>
  <c r="K33" i="86"/>
  <c r="AF24" i="96"/>
  <c r="G51" i="88" l="1"/>
  <c r="Y42" i="88"/>
  <c r="D51" i="88"/>
  <c r="V42" i="88"/>
  <c r="W37" i="88"/>
  <c r="B51" i="88"/>
  <c r="H50" i="88"/>
  <c r="T37" i="88"/>
  <c r="H51" i="88"/>
  <c r="Z42" i="88"/>
  <c r="F51" i="88"/>
  <c r="X42" i="88"/>
  <c r="E51" i="88"/>
  <c r="W42" i="88"/>
  <c r="X37" i="88"/>
  <c r="C51" i="88"/>
  <c r="V37" i="88"/>
  <c r="U37" i="88"/>
  <c r="G50" i="88"/>
  <c r="H51" i="87"/>
  <c r="G50" i="87"/>
  <c r="Z42" i="87"/>
  <c r="F51" i="87"/>
  <c r="X42" i="87"/>
  <c r="E51" i="87"/>
  <c r="W42" i="87"/>
  <c r="X37" i="87"/>
  <c r="D51" i="87"/>
  <c r="V42" i="87"/>
  <c r="W37" i="87"/>
  <c r="C51" i="87"/>
  <c r="V37" i="87"/>
  <c r="B51" i="87"/>
  <c r="U37" i="87"/>
  <c r="H50" i="87"/>
  <c r="T37" i="87"/>
  <c r="G51" i="87"/>
  <c r="Y42" i="87"/>
  <c r="H51" i="89"/>
  <c r="G50" i="89"/>
  <c r="Z42" i="89"/>
  <c r="V42" i="89"/>
  <c r="G51" i="89"/>
  <c r="Y42" i="89"/>
  <c r="F51" i="89"/>
  <c r="X42" i="89"/>
  <c r="E51" i="89"/>
  <c r="W42" i="89"/>
  <c r="X37" i="89"/>
  <c r="D51" i="89"/>
  <c r="W37" i="89"/>
  <c r="C51" i="89"/>
  <c r="V37" i="89"/>
  <c r="B51" i="89"/>
  <c r="U37" i="89"/>
  <c r="H50" i="89"/>
  <c r="T37" i="89"/>
  <c r="H51" i="90"/>
  <c r="G50" i="90"/>
  <c r="Z42" i="90"/>
  <c r="G51" i="90"/>
  <c r="Y42" i="90"/>
  <c r="B51" i="90"/>
  <c r="U37" i="90"/>
  <c r="F51" i="90"/>
  <c r="X42" i="90"/>
  <c r="D51" i="90"/>
  <c r="V42" i="90"/>
  <c r="W37" i="90"/>
  <c r="C51" i="90"/>
  <c r="V37" i="90"/>
  <c r="H50" i="90"/>
  <c r="T37" i="90"/>
  <c r="E51" i="90"/>
  <c r="W42" i="90"/>
  <c r="X37" i="90"/>
  <c r="Y33" i="115"/>
  <c r="T28" i="115"/>
  <c r="B35" i="115"/>
  <c r="K35" i="115" s="1"/>
  <c r="Z33" i="115"/>
  <c r="X33" i="115"/>
  <c r="W33" i="115"/>
  <c r="V33" i="115"/>
  <c r="B35" i="86"/>
  <c r="K35" i="86" s="1"/>
  <c r="Z33" i="86"/>
  <c r="X28" i="86"/>
  <c r="Y33" i="86"/>
  <c r="W28" i="86"/>
  <c r="X33" i="86"/>
  <c r="V28" i="86"/>
  <c r="W33" i="86"/>
  <c r="U28" i="86"/>
  <c r="V33" i="86"/>
  <c r="T28" i="86"/>
  <c r="AD19" i="113"/>
  <c r="Y1" i="113" s="1"/>
  <c r="AE14" i="113"/>
  <c r="N42" i="115" l="1"/>
  <c r="M37" i="115"/>
  <c r="T35" i="115"/>
  <c r="M42" i="115"/>
  <c r="L37" i="115"/>
  <c r="K37" i="115"/>
  <c r="Q42" i="115"/>
  <c r="P42" i="115"/>
  <c r="O42" i="115"/>
  <c r="N42" i="86"/>
  <c r="M37" i="86"/>
  <c r="T35" i="86"/>
  <c r="M42" i="86"/>
  <c r="L37" i="86"/>
  <c r="L42" i="86"/>
  <c r="K37" i="86"/>
  <c r="Q42" i="86"/>
  <c r="P42" i="86"/>
  <c r="O42" i="86"/>
  <c r="AE12" i="113"/>
  <c r="AD24" i="113"/>
  <c r="AD19" i="112"/>
  <c r="AD19" i="111"/>
  <c r="Y1" i="111" s="1"/>
  <c r="Z30" i="109"/>
  <c r="AD19" i="109"/>
  <c r="H9" i="109"/>
  <c r="H36" i="109" s="1"/>
  <c r="G9" i="109"/>
  <c r="G27" i="109" s="1"/>
  <c r="F9" i="109"/>
  <c r="F45" i="109" s="1"/>
  <c r="E9" i="109"/>
  <c r="W36" i="109" s="1"/>
  <c r="D9" i="109"/>
  <c r="M36" i="109" s="1"/>
  <c r="C9" i="109"/>
  <c r="C36" i="109" s="1"/>
  <c r="B9" i="109"/>
  <c r="B27" i="109" s="1"/>
  <c r="B8" i="109"/>
  <c r="K8" i="109" s="1"/>
  <c r="AD19" i="108"/>
  <c r="Y1" i="108" s="1"/>
  <c r="AD19" i="107"/>
  <c r="AD19" i="106"/>
  <c r="AD24" i="106" s="1"/>
  <c r="Z30" i="104"/>
  <c r="H9" i="104"/>
  <c r="H45" i="104" s="1"/>
  <c r="G9" i="104"/>
  <c r="P36" i="104" s="1"/>
  <c r="F9" i="104"/>
  <c r="F45" i="104" s="1"/>
  <c r="E9" i="104"/>
  <c r="W18" i="104" s="1"/>
  <c r="D9" i="104"/>
  <c r="V36" i="104" s="1"/>
  <c r="C9" i="104"/>
  <c r="L36" i="104" s="1"/>
  <c r="B9" i="104"/>
  <c r="B36" i="104" s="1"/>
  <c r="B8" i="104"/>
  <c r="K8" i="104" s="1"/>
  <c r="AD23" i="78"/>
  <c r="AE14" i="104"/>
  <c r="AE14" i="107"/>
  <c r="AE14" i="109"/>
  <c r="AE14" i="112"/>
  <c r="AD23" i="85"/>
  <c r="AD23" i="67"/>
  <c r="AE14" i="103"/>
  <c r="AD23" i="80"/>
  <c r="AE14" i="100"/>
  <c r="AE14" i="110"/>
  <c r="AD23" i="104"/>
  <c r="AD23" i="81"/>
  <c r="AE14" i="105"/>
  <c r="AE14" i="108"/>
  <c r="AE14" i="111"/>
  <c r="AE14" i="106"/>
  <c r="AD23" i="79"/>
  <c r="AE14" i="102"/>
  <c r="Z36" i="104" l="1"/>
  <c r="Y1" i="112"/>
  <c r="AD24" i="112"/>
  <c r="Y1" i="107"/>
  <c r="AD25" i="107"/>
  <c r="H27" i="109"/>
  <c r="X9" i="104"/>
  <c r="Y1" i="106"/>
  <c r="H51" i="115"/>
  <c r="G50" i="115"/>
  <c r="Z42" i="115"/>
  <c r="V42" i="115"/>
  <c r="G51" i="115"/>
  <c r="Y42" i="115"/>
  <c r="F51" i="115"/>
  <c r="X42" i="115"/>
  <c r="E51" i="115"/>
  <c r="W42" i="115"/>
  <c r="C51" i="115"/>
  <c r="B51" i="115"/>
  <c r="H50" i="115"/>
  <c r="T37" i="115"/>
  <c r="D51" i="115"/>
  <c r="Z42" i="86"/>
  <c r="Y42" i="86"/>
  <c r="X42" i="86"/>
  <c r="W42" i="86"/>
  <c r="X37" i="86"/>
  <c r="V42" i="86"/>
  <c r="W37" i="86"/>
  <c r="V37" i="86"/>
  <c r="U37" i="86"/>
  <c r="T37" i="86"/>
  <c r="N9" i="109"/>
  <c r="C36" i="104"/>
  <c r="O9" i="109"/>
  <c r="X9" i="109"/>
  <c r="H45" i="109"/>
  <c r="H18" i="109"/>
  <c r="N36" i="109"/>
  <c r="G45" i="109"/>
  <c r="T18" i="104"/>
  <c r="T27" i="109"/>
  <c r="Z27" i="104"/>
  <c r="Q9" i="109"/>
  <c r="X27" i="109"/>
  <c r="T18" i="109"/>
  <c r="O36" i="109"/>
  <c r="B45" i="104"/>
  <c r="Z18" i="109"/>
  <c r="Q36" i="109"/>
  <c r="W27" i="104"/>
  <c r="L36" i="109"/>
  <c r="W18" i="109"/>
  <c r="U27" i="109"/>
  <c r="Q18" i="104"/>
  <c r="U9" i="109"/>
  <c r="X18" i="109"/>
  <c r="W27" i="109"/>
  <c r="N18" i="104"/>
  <c r="X27" i="104"/>
  <c r="O9" i="104"/>
  <c r="X18" i="104"/>
  <c r="F36" i="104"/>
  <c r="AD24" i="108"/>
  <c r="C18" i="109"/>
  <c r="Y1" i="109"/>
  <c r="AD24" i="109"/>
  <c r="Z27" i="109"/>
  <c r="X36" i="109"/>
  <c r="O18" i="104"/>
  <c r="Q9" i="104"/>
  <c r="C27" i="104"/>
  <c r="W36" i="104"/>
  <c r="K9" i="109"/>
  <c r="F18" i="109"/>
  <c r="C27" i="109"/>
  <c r="B45" i="109"/>
  <c r="U18" i="109"/>
  <c r="N9" i="104"/>
  <c r="U36" i="109"/>
  <c r="T9" i="104"/>
  <c r="F27" i="104"/>
  <c r="X36" i="104"/>
  <c r="L9" i="109"/>
  <c r="F27" i="109"/>
  <c r="K36" i="109"/>
  <c r="C45" i="109"/>
  <c r="AD24" i="110"/>
  <c r="AD24" i="111"/>
  <c r="AE12" i="112"/>
  <c r="AE12" i="111"/>
  <c r="AE12" i="110"/>
  <c r="AE12" i="109"/>
  <c r="L15" i="109"/>
  <c r="K15" i="109"/>
  <c r="T8" i="109"/>
  <c r="Q15" i="109"/>
  <c r="Q14" i="109"/>
  <c r="L10" i="109"/>
  <c r="P15" i="109"/>
  <c r="P14" i="109"/>
  <c r="K10" i="109"/>
  <c r="M15" i="109"/>
  <c r="M10" i="109"/>
  <c r="O15" i="109"/>
  <c r="O14" i="109"/>
  <c r="N15" i="109"/>
  <c r="M18" i="109"/>
  <c r="Y9" i="109"/>
  <c r="D18" i="109"/>
  <c r="N18" i="109"/>
  <c r="D27" i="109"/>
  <c r="N27" i="109"/>
  <c r="E36" i="109"/>
  <c r="Y36" i="109"/>
  <c r="P9" i="109"/>
  <c r="Z9" i="109"/>
  <c r="E18" i="109"/>
  <c r="O18" i="109"/>
  <c r="Y18" i="109"/>
  <c r="E27" i="109"/>
  <c r="O27" i="109"/>
  <c r="Y27" i="109"/>
  <c r="F36" i="109"/>
  <c r="P36" i="109"/>
  <c r="Z36" i="109"/>
  <c r="D45" i="109"/>
  <c r="M27" i="109"/>
  <c r="D36" i="109"/>
  <c r="P18" i="109"/>
  <c r="P27" i="109"/>
  <c r="G36" i="109"/>
  <c r="E45" i="109"/>
  <c r="T9" i="109"/>
  <c r="G18" i="109"/>
  <c r="Q18" i="109"/>
  <c r="Q27" i="109"/>
  <c r="T36" i="109"/>
  <c r="V9" i="109"/>
  <c r="K18" i="109"/>
  <c r="K27" i="109"/>
  <c r="B36" i="109"/>
  <c r="V36" i="109"/>
  <c r="M9" i="109"/>
  <c r="W9" i="109"/>
  <c r="B18" i="109"/>
  <c r="L18" i="109"/>
  <c r="V18" i="109"/>
  <c r="L27" i="109"/>
  <c r="V27" i="109"/>
  <c r="AE12" i="108"/>
  <c r="AE12" i="107"/>
  <c r="AE12" i="106"/>
  <c r="AE12" i="105"/>
  <c r="AD19" i="105" s="1"/>
  <c r="Y1" i="105" s="1"/>
  <c r="AD27" i="104"/>
  <c r="AE12" i="104"/>
  <c r="AD19" i="104" s="1"/>
  <c r="M15" i="104"/>
  <c r="L10" i="104"/>
  <c r="L15" i="104"/>
  <c r="K15" i="104"/>
  <c r="M10" i="104"/>
  <c r="T8" i="104"/>
  <c r="Q15" i="104"/>
  <c r="Q14" i="104"/>
  <c r="K10" i="104"/>
  <c r="N15" i="104"/>
  <c r="P15" i="104"/>
  <c r="P14" i="104"/>
  <c r="O15" i="104"/>
  <c r="O14" i="104"/>
  <c r="M27" i="104"/>
  <c r="M36" i="104"/>
  <c r="Y9" i="104"/>
  <c r="E18" i="104"/>
  <c r="Y18" i="104"/>
  <c r="D27" i="104"/>
  <c r="N27" i="104"/>
  <c r="D36" i="104"/>
  <c r="N36" i="104"/>
  <c r="P9" i="104"/>
  <c r="Z9" i="104"/>
  <c r="F18" i="104"/>
  <c r="P18" i="104"/>
  <c r="Z18" i="104"/>
  <c r="E27" i="104"/>
  <c r="O27" i="104"/>
  <c r="Y27" i="104"/>
  <c r="E36" i="104"/>
  <c r="O36" i="104"/>
  <c r="Y36" i="104"/>
  <c r="C45" i="104"/>
  <c r="D18" i="104"/>
  <c r="G18" i="104"/>
  <c r="P27" i="104"/>
  <c r="G27" i="104"/>
  <c r="G36" i="104"/>
  <c r="Q36" i="104"/>
  <c r="K9" i="104"/>
  <c r="U9" i="104"/>
  <c r="K18" i="104"/>
  <c r="U18" i="104"/>
  <c r="H27" i="104"/>
  <c r="T27" i="104"/>
  <c r="H36" i="104"/>
  <c r="T36" i="104"/>
  <c r="D45" i="104"/>
  <c r="H18" i="104"/>
  <c r="Q27" i="104"/>
  <c r="E45" i="104"/>
  <c r="L9" i="104"/>
  <c r="V9" i="104"/>
  <c r="B18" i="104"/>
  <c r="L18" i="104"/>
  <c r="V18" i="104"/>
  <c r="K27" i="104"/>
  <c r="U27" i="104"/>
  <c r="K36" i="104"/>
  <c r="U36" i="104"/>
  <c r="G45" i="104"/>
  <c r="M9" i="104"/>
  <c r="W9" i="104"/>
  <c r="C18" i="104"/>
  <c r="M18" i="104"/>
  <c r="B27" i="104"/>
  <c r="L27" i="104"/>
  <c r="V27" i="104"/>
  <c r="AE12" i="103"/>
  <c r="AD19" i="103" s="1"/>
  <c r="AD27" i="102"/>
  <c r="AE12" i="102"/>
  <c r="AD19" i="102" s="1"/>
  <c r="AD24" i="102" s="1"/>
  <c r="AE12" i="100"/>
  <c r="AD19" i="100" s="1"/>
  <c r="Y1" i="100" s="1"/>
  <c r="AD23" i="70"/>
  <c r="Y1" i="103" l="1"/>
  <c r="AD24" i="103"/>
  <c r="Y1" i="102"/>
  <c r="AD24" i="105"/>
  <c r="Y1" i="104"/>
  <c r="AD24" i="104"/>
  <c r="V15" i="109"/>
  <c r="U10" i="109"/>
  <c r="U15" i="109"/>
  <c r="T10" i="109"/>
  <c r="T15" i="109"/>
  <c r="B17" i="109"/>
  <c r="Z15" i="109"/>
  <c r="W15" i="109"/>
  <c r="Y15" i="109"/>
  <c r="X15" i="109"/>
  <c r="V10" i="109"/>
  <c r="W15" i="104"/>
  <c r="U10" i="104"/>
  <c r="B17" i="104"/>
  <c r="X15" i="104"/>
  <c r="V10" i="104"/>
  <c r="V15" i="104"/>
  <c r="T10" i="104"/>
  <c r="T15" i="104"/>
  <c r="U15" i="104"/>
  <c r="Z15" i="104"/>
  <c r="Y15" i="104"/>
  <c r="E19" i="109" l="1"/>
  <c r="D19" i="109"/>
  <c r="C19" i="109"/>
  <c r="K17" i="109"/>
  <c r="T17" i="109" s="1"/>
  <c r="H24" i="109"/>
  <c r="B19" i="109"/>
  <c r="G24" i="109"/>
  <c r="D24" i="109"/>
  <c r="F24" i="109"/>
  <c r="E24" i="109"/>
  <c r="G19" i="109"/>
  <c r="F19" i="109"/>
  <c r="E19" i="104"/>
  <c r="B19" i="104"/>
  <c r="K17" i="104"/>
  <c r="T17" i="104" s="1"/>
  <c r="D19" i="104"/>
  <c r="G24" i="104"/>
  <c r="C19" i="104"/>
  <c r="H24" i="104"/>
  <c r="F24" i="104"/>
  <c r="E24" i="104"/>
  <c r="G19" i="104"/>
  <c r="D24" i="104"/>
  <c r="F19" i="104"/>
  <c r="AD23" i="63"/>
  <c r="AE14" i="91"/>
  <c r="AE14" i="96"/>
  <c r="AE14" i="97"/>
  <c r="AE14" i="90"/>
  <c r="AE14" i="98"/>
  <c r="AE14" i="89"/>
  <c r="AE14" i="87"/>
  <c r="AE14" i="93"/>
  <c r="AE14" i="92"/>
  <c r="AD23" i="57"/>
  <c r="AE14" i="95"/>
  <c r="AE14" i="94"/>
  <c r="AE14" i="88"/>
  <c r="AE14" i="99"/>
  <c r="AD27" i="96" l="1"/>
  <c r="V24" i="109"/>
  <c r="U24" i="109"/>
  <c r="T24" i="109"/>
  <c r="W19" i="109"/>
  <c r="B26" i="109"/>
  <c r="V19" i="109"/>
  <c r="Z24" i="109"/>
  <c r="U19" i="109"/>
  <c r="Y24" i="109"/>
  <c r="T19" i="109"/>
  <c r="X24" i="109"/>
  <c r="W24" i="109"/>
  <c r="V24" i="104"/>
  <c r="B26" i="104"/>
  <c r="U24" i="104"/>
  <c r="V19" i="104"/>
  <c r="T24" i="104"/>
  <c r="W19" i="104"/>
  <c r="Z24" i="104"/>
  <c r="U19" i="104"/>
  <c r="Y24" i="104"/>
  <c r="T19" i="104"/>
  <c r="X24" i="104"/>
  <c r="W24" i="104"/>
  <c r="AD27" i="99"/>
  <c r="AE12" i="99"/>
  <c r="AD19" i="99" s="1"/>
  <c r="Y1" i="99" s="1"/>
  <c r="AE12" i="98"/>
  <c r="AD19" i="98" s="1"/>
  <c r="Y1" i="98" s="1"/>
  <c r="AD27" i="98"/>
  <c r="AD27" i="97"/>
  <c r="AE12" i="97"/>
  <c r="AD19" i="97" s="1"/>
  <c r="AE12" i="96"/>
  <c r="AD19" i="96" s="1"/>
  <c r="AE12" i="95"/>
  <c r="AD19" i="95" s="1"/>
  <c r="AD27" i="94"/>
  <c r="AE12" i="94"/>
  <c r="AD19" i="94" s="1"/>
  <c r="Y1" i="94" s="1"/>
  <c r="AE12" i="93"/>
  <c r="AD19" i="93" s="1"/>
  <c r="AD24" i="93" s="1"/>
  <c r="AD27" i="92"/>
  <c r="AE12" i="92"/>
  <c r="AD19" i="92" s="1"/>
  <c r="AE12" i="91"/>
  <c r="AD19" i="91" s="1"/>
  <c r="Y1" i="91" s="1"/>
  <c r="AD27" i="90"/>
  <c r="AE12" i="90"/>
  <c r="AD19" i="90" s="1"/>
  <c r="AE12" i="89"/>
  <c r="AD19" i="89" s="1"/>
  <c r="AD24" i="89" s="1"/>
  <c r="AE12" i="88"/>
  <c r="AD19" i="88" s="1"/>
  <c r="AE12" i="87"/>
  <c r="AD19" i="87" s="1"/>
  <c r="AD27" i="87"/>
  <c r="AD23" i="66"/>
  <c r="AD23" i="84"/>
  <c r="AD23" i="62"/>
  <c r="AD23" i="64"/>
  <c r="AD23" i="59"/>
  <c r="AD23" i="83"/>
  <c r="AD23" i="75"/>
  <c r="AD23" i="82"/>
  <c r="AD23" i="60"/>
  <c r="AD23" i="73"/>
  <c r="AD23" i="71"/>
  <c r="AF7" i="86"/>
  <c r="Y1" i="95" l="1"/>
  <c r="AD24" i="95"/>
  <c r="Y1" i="92"/>
  <c r="AD24" i="92"/>
  <c r="Y1" i="87"/>
  <c r="AD24" i="87"/>
  <c r="Y1" i="96"/>
  <c r="AD24" i="96"/>
  <c r="Y1" i="90"/>
  <c r="AD24" i="90"/>
  <c r="AD24" i="97"/>
  <c r="Y1" i="97"/>
  <c r="Y1" i="93"/>
  <c r="AD24" i="88"/>
  <c r="Y1" i="88"/>
  <c r="Y1" i="89"/>
  <c r="AD24" i="98"/>
  <c r="AD24" i="94"/>
  <c r="AD24" i="99"/>
  <c r="AD24" i="91"/>
  <c r="E28" i="109"/>
  <c r="H33" i="109"/>
  <c r="D28" i="109"/>
  <c r="G33" i="109"/>
  <c r="C28" i="109"/>
  <c r="K26" i="109"/>
  <c r="F33" i="109"/>
  <c r="B28" i="109"/>
  <c r="E33" i="109"/>
  <c r="F28" i="109"/>
  <c r="G28" i="109"/>
  <c r="H33" i="104"/>
  <c r="D28" i="104"/>
  <c r="G33" i="104"/>
  <c r="C28" i="104"/>
  <c r="F33" i="104"/>
  <c r="B28" i="104"/>
  <c r="K26" i="104"/>
  <c r="E33" i="104"/>
  <c r="E28" i="104"/>
  <c r="G28" i="104"/>
  <c r="F28" i="104"/>
  <c r="AF11" i="86"/>
  <c r="K33" i="109" l="1"/>
  <c r="T26" i="109"/>
  <c r="Q33" i="109"/>
  <c r="P33" i="109"/>
  <c r="O33" i="109"/>
  <c r="L28" i="109"/>
  <c r="L33" i="109"/>
  <c r="N33" i="109"/>
  <c r="Q32" i="109"/>
  <c r="K28" i="109"/>
  <c r="M33" i="109"/>
  <c r="Q32" i="104"/>
  <c r="K28" i="104"/>
  <c r="Q33" i="104"/>
  <c r="T26" i="104"/>
  <c r="N33" i="104"/>
  <c r="P33" i="104"/>
  <c r="O33" i="104"/>
  <c r="L28" i="104"/>
  <c r="M33" i="104"/>
  <c r="L33" i="104"/>
  <c r="K33" i="104"/>
  <c r="Y1" i="86"/>
  <c r="AD27" i="86"/>
  <c r="AT11" i="86"/>
  <c r="H45" i="86"/>
  <c r="B45" i="86"/>
  <c r="C45" i="86"/>
  <c r="G45" i="86"/>
  <c r="D45" i="86"/>
  <c r="F45" i="86"/>
  <c r="E45" i="86"/>
  <c r="AE27" i="86" l="1"/>
  <c r="AE29" i="86" s="1"/>
  <c r="AD29" i="86"/>
  <c r="W33" i="109"/>
  <c r="W28" i="109"/>
  <c r="V33" i="109"/>
  <c r="V28" i="109"/>
  <c r="U28" i="109"/>
  <c r="T28" i="109"/>
  <c r="B35" i="109"/>
  <c r="K35" i="109" s="1"/>
  <c r="X33" i="109"/>
  <c r="X28" i="109"/>
  <c r="Z33" i="109"/>
  <c r="Y33" i="109"/>
  <c r="V33" i="104"/>
  <c r="V28" i="104"/>
  <c r="Z33" i="104"/>
  <c r="U28" i="104"/>
  <c r="T28" i="104"/>
  <c r="B35" i="104"/>
  <c r="K35" i="104" s="1"/>
  <c r="W33" i="104"/>
  <c r="Y33" i="104"/>
  <c r="X33" i="104"/>
  <c r="X28" i="104"/>
  <c r="W28" i="104"/>
  <c r="AD23" i="65"/>
  <c r="AD23" i="77"/>
  <c r="N42" i="109" l="1"/>
  <c r="M42" i="109"/>
  <c r="L42" i="109"/>
  <c r="M37" i="109"/>
  <c r="T35" i="109"/>
  <c r="K42" i="109"/>
  <c r="L37" i="109"/>
  <c r="Q41" i="109"/>
  <c r="K37" i="109"/>
  <c r="Q42" i="109"/>
  <c r="P42" i="109"/>
  <c r="O42" i="109"/>
  <c r="M42" i="104"/>
  <c r="Q42" i="104"/>
  <c r="L42" i="104"/>
  <c r="M37" i="104"/>
  <c r="T35" i="104"/>
  <c r="K42" i="104"/>
  <c r="L37" i="104"/>
  <c r="Q41" i="104"/>
  <c r="K37" i="104"/>
  <c r="P42" i="104"/>
  <c r="O42" i="104"/>
  <c r="N42" i="104"/>
  <c r="AF12" i="84"/>
  <c r="H51" i="109" l="1"/>
  <c r="G50" i="109"/>
  <c r="Z42" i="109"/>
  <c r="U37" i="109"/>
  <c r="G51" i="109"/>
  <c r="Y42" i="109"/>
  <c r="T37" i="109"/>
  <c r="F51" i="109"/>
  <c r="X42" i="109"/>
  <c r="E51" i="109"/>
  <c r="W42" i="109"/>
  <c r="D51" i="109"/>
  <c r="V42" i="109"/>
  <c r="C51" i="109"/>
  <c r="X37" i="109"/>
  <c r="B51" i="109"/>
  <c r="W37" i="109"/>
  <c r="H50" i="109"/>
  <c r="V37" i="109"/>
  <c r="G51" i="104"/>
  <c r="Y42" i="104"/>
  <c r="T37" i="104"/>
  <c r="V42" i="104"/>
  <c r="U37" i="104"/>
  <c r="F51" i="104"/>
  <c r="X42" i="104"/>
  <c r="E51" i="104"/>
  <c r="W42" i="104"/>
  <c r="D51" i="104"/>
  <c r="C51" i="104"/>
  <c r="X37" i="104"/>
  <c r="G50" i="104"/>
  <c r="B51" i="104"/>
  <c r="W37" i="104"/>
  <c r="H50" i="104"/>
  <c r="V37" i="104"/>
  <c r="H51" i="104"/>
  <c r="Z42" i="104"/>
  <c r="H9" i="85"/>
  <c r="Z27" i="85" s="1"/>
  <c r="G9" i="85"/>
  <c r="Y36" i="85" s="1"/>
  <c r="F9" i="85"/>
  <c r="O36" i="85" s="1"/>
  <c r="E9" i="85"/>
  <c r="W18" i="85" s="1"/>
  <c r="D9" i="85"/>
  <c r="M9" i="85" s="1"/>
  <c r="C9" i="85"/>
  <c r="L18" i="85" s="1"/>
  <c r="B9" i="85"/>
  <c r="B45" i="85" s="1"/>
  <c r="B8" i="85"/>
  <c r="D15" i="85" s="1"/>
  <c r="H9" i="84"/>
  <c r="G9" i="84"/>
  <c r="P27" i="84" s="1"/>
  <c r="F9" i="84"/>
  <c r="O27" i="84" s="1"/>
  <c r="E9" i="84"/>
  <c r="E45" i="84" s="1"/>
  <c r="D9" i="84"/>
  <c r="D45" i="84" s="1"/>
  <c r="C9" i="84"/>
  <c r="C45" i="84" s="1"/>
  <c r="B9" i="84"/>
  <c r="B45" i="84" s="1"/>
  <c r="B8" i="84"/>
  <c r="E11" i="84" s="1"/>
  <c r="F36" i="85" l="1"/>
  <c r="G36" i="85"/>
  <c r="K9" i="85"/>
  <c r="X9" i="85"/>
  <c r="O18" i="85"/>
  <c r="P18" i="85"/>
  <c r="K27" i="85"/>
  <c r="Y27" i="85"/>
  <c r="F10" i="85"/>
  <c r="B15" i="85"/>
  <c r="Z18" i="85"/>
  <c r="K8" i="85"/>
  <c r="M13" i="85" s="1"/>
  <c r="G14" i="85"/>
  <c r="H10" i="85"/>
  <c r="B11" i="85"/>
  <c r="T36" i="85"/>
  <c r="B18" i="85"/>
  <c r="D12" i="85"/>
  <c r="Y18" i="84"/>
  <c r="E12" i="85"/>
  <c r="Y18" i="85"/>
  <c r="P36" i="84"/>
  <c r="N36" i="85"/>
  <c r="B12" i="85"/>
  <c r="G15" i="85"/>
  <c r="B27" i="85"/>
  <c r="P36" i="85"/>
  <c r="V18" i="84"/>
  <c r="F36" i="84"/>
  <c r="O9" i="84"/>
  <c r="Y9" i="84"/>
  <c r="O9" i="85"/>
  <c r="F18" i="85"/>
  <c r="P27" i="85"/>
  <c r="O18" i="84"/>
  <c r="T9" i="85"/>
  <c r="G13" i="85"/>
  <c r="G18" i="85"/>
  <c r="X27" i="85"/>
  <c r="K18" i="84"/>
  <c r="T27" i="84"/>
  <c r="L27" i="85"/>
  <c r="M9" i="84"/>
  <c r="L18" i="84"/>
  <c r="X27" i="84"/>
  <c r="G10" i="85"/>
  <c r="Q11" i="85"/>
  <c r="H13" i="85"/>
  <c r="H14" i="85"/>
  <c r="O27" i="85"/>
  <c r="M36" i="85"/>
  <c r="U9" i="85"/>
  <c r="T36" i="84"/>
  <c r="B18" i="84"/>
  <c r="D27" i="84"/>
  <c r="Y9" i="85"/>
  <c r="C11" i="85"/>
  <c r="F12" i="85"/>
  <c r="B14" i="85"/>
  <c r="C15" i="85"/>
  <c r="D27" i="85"/>
  <c r="X36" i="85"/>
  <c r="T9" i="84"/>
  <c r="E18" i="84"/>
  <c r="F27" i="84"/>
  <c r="C10" i="85"/>
  <c r="F11" i="85"/>
  <c r="D13" i="85"/>
  <c r="C14" i="85"/>
  <c r="E15" i="85"/>
  <c r="M18" i="85"/>
  <c r="F27" i="85"/>
  <c r="D36" i="85"/>
  <c r="G18" i="84"/>
  <c r="D10" i="85"/>
  <c r="G11" i="85"/>
  <c r="E13" i="85"/>
  <c r="D14" i="85"/>
  <c r="F15" i="85"/>
  <c r="AD19" i="85"/>
  <c r="X1" i="85" s="1"/>
  <c r="C27" i="85"/>
  <c r="L9" i="85"/>
  <c r="L36" i="85"/>
  <c r="U18" i="85"/>
  <c r="U36" i="85"/>
  <c r="U27" i="85"/>
  <c r="C18" i="85"/>
  <c r="C45" i="85"/>
  <c r="C36" i="85"/>
  <c r="H27" i="85"/>
  <c r="Q9" i="85"/>
  <c r="Q27" i="85"/>
  <c r="H18" i="85"/>
  <c r="Z9" i="85"/>
  <c r="Z36" i="85"/>
  <c r="H36" i="85"/>
  <c r="Q18" i="85"/>
  <c r="H45" i="85"/>
  <c r="Q36" i="85"/>
  <c r="O10" i="85"/>
  <c r="P14" i="85"/>
  <c r="Q12" i="85"/>
  <c r="Q15" i="85"/>
  <c r="L14" i="85"/>
  <c r="O15" i="85"/>
  <c r="P10" i="85"/>
  <c r="E36" i="85"/>
  <c r="W27" i="85"/>
  <c r="N18" i="85"/>
  <c r="E45" i="85"/>
  <c r="E27" i="85"/>
  <c r="E18" i="85"/>
  <c r="N9" i="85"/>
  <c r="W36" i="85"/>
  <c r="N27" i="85"/>
  <c r="W9" i="85"/>
  <c r="D45" i="85"/>
  <c r="M27" i="85"/>
  <c r="D18" i="85"/>
  <c r="V9" i="85"/>
  <c r="V36" i="85"/>
  <c r="V18" i="85"/>
  <c r="V27" i="85"/>
  <c r="P9" i="85"/>
  <c r="D11" i="85"/>
  <c r="G12" i="85"/>
  <c r="B13" i="85"/>
  <c r="E14" i="85"/>
  <c r="H15" i="85"/>
  <c r="T18" i="85"/>
  <c r="G27" i="85"/>
  <c r="K36" i="85"/>
  <c r="F45" i="85"/>
  <c r="B10" i="85"/>
  <c r="E11" i="85"/>
  <c r="H12" i="85"/>
  <c r="C13" i="85"/>
  <c r="F14" i="85"/>
  <c r="K18" i="85"/>
  <c r="T27" i="85"/>
  <c r="B36" i="85"/>
  <c r="G45" i="85"/>
  <c r="E10" i="85"/>
  <c r="H11" i="85"/>
  <c r="C12" i="85"/>
  <c r="F13" i="85"/>
  <c r="X18" i="85"/>
  <c r="AD19" i="84"/>
  <c r="X1" i="84" s="1"/>
  <c r="C10" i="84"/>
  <c r="F10" i="84"/>
  <c r="F11" i="84"/>
  <c r="F15" i="84"/>
  <c r="C14" i="84"/>
  <c r="H13" i="84"/>
  <c r="E12" i="84"/>
  <c r="B11" i="84"/>
  <c r="G10" i="84"/>
  <c r="D15" i="84"/>
  <c r="F13" i="84"/>
  <c r="C12" i="84"/>
  <c r="H11" i="84"/>
  <c r="E10" i="84"/>
  <c r="C15" i="84"/>
  <c r="H14" i="84"/>
  <c r="E13" i="84"/>
  <c r="B12" i="84"/>
  <c r="G11" i="84"/>
  <c r="D10" i="84"/>
  <c r="H15" i="84"/>
  <c r="E14" i="84"/>
  <c r="B13" i="84"/>
  <c r="G12" i="84"/>
  <c r="D11" i="84"/>
  <c r="C13" i="84"/>
  <c r="H12" i="84"/>
  <c r="B10" i="84"/>
  <c r="G15" i="84"/>
  <c r="F12" i="84"/>
  <c r="E15" i="84"/>
  <c r="D12" i="84"/>
  <c r="Q36" i="84"/>
  <c r="Z18" i="84"/>
  <c r="H45" i="84"/>
  <c r="Q27" i="84"/>
  <c r="H18" i="84"/>
  <c r="Z9" i="84"/>
  <c r="H27" i="84"/>
  <c r="Q18" i="84"/>
  <c r="H36" i="84"/>
  <c r="H10" i="84"/>
  <c r="B14" i="84"/>
  <c r="B15" i="84"/>
  <c r="Z27" i="84"/>
  <c r="Z36" i="84"/>
  <c r="K8" i="84"/>
  <c r="D14" i="84"/>
  <c r="D13" i="84"/>
  <c r="F14" i="84"/>
  <c r="C27" i="84"/>
  <c r="L9" i="84"/>
  <c r="L27" i="84"/>
  <c r="C18" i="84"/>
  <c r="U9" i="84"/>
  <c r="C36" i="84"/>
  <c r="U27" i="84"/>
  <c r="L36" i="84"/>
  <c r="U36" i="84"/>
  <c r="U18" i="84"/>
  <c r="Q9" i="84"/>
  <c r="G13" i="84"/>
  <c r="G14" i="84"/>
  <c r="C11" i="84"/>
  <c r="E27" i="84"/>
  <c r="N9" i="84"/>
  <c r="E36" i="84"/>
  <c r="W27" i="84"/>
  <c r="N18" i="84"/>
  <c r="N36" i="84"/>
  <c r="W18" i="84"/>
  <c r="W36" i="84"/>
  <c r="W9" i="84"/>
  <c r="G36" i="84"/>
  <c r="Y27" i="84"/>
  <c r="P18" i="84"/>
  <c r="Y36" i="84"/>
  <c r="G45" i="84"/>
  <c r="G27" i="84"/>
  <c r="P9" i="84"/>
  <c r="N27" i="84"/>
  <c r="T18" i="84"/>
  <c r="K36" i="84"/>
  <c r="F45" i="84"/>
  <c r="B36" i="84"/>
  <c r="V36" i="84"/>
  <c r="K27" i="84"/>
  <c r="M36" i="84"/>
  <c r="K9" i="84"/>
  <c r="M18" i="84"/>
  <c r="B27" i="84"/>
  <c r="V27" i="84"/>
  <c r="D36" i="84"/>
  <c r="X36" i="84"/>
  <c r="V9" i="84"/>
  <c r="D18" i="84"/>
  <c r="X18" i="84"/>
  <c r="M27" i="84"/>
  <c r="O36" i="84"/>
  <c r="X9" i="84"/>
  <c r="F18" i="84"/>
  <c r="Q24" i="81"/>
  <c r="P24" i="81"/>
  <c r="O24" i="81"/>
  <c r="N24" i="81"/>
  <c r="M24" i="81"/>
  <c r="L24" i="81"/>
  <c r="K24" i="81"/>
  <c r="Q23" i="81"/>
  <c r="P23" i="81"/>
  <c r="O23" i="81"/>
  <c r="N23" i="81"/>
  <c r="M23" i="81"/>
  <c r="L23" i="81"/>
  <c r="K23" i="81"/>
  <c r="Q22" i="81"/>
  <c r="P22" i="81"/>
  <c r="O22" i="81"/>
  <c r="N22" i="81"/>
  <c r="M22" i="81"/>
  <c r="L22" i="81"/>
  <c r="K22" i="81"/>
  <c r="Q21" i="81"/>
  <c r="P21" i="81"/>
  <c r="O21" i="81"/>
  <c r="N21" i="81"/>
  <c r="M21" i="81"/>
  <c r="L21" i="81"/>
  <c r="K21" i="81"/>
  <c r="Q20" i="81"/>
  <c r="P20" i="81"/>
  <c r="O20" i="81"/>
  <c r="N20" i="81"/>
  <c r="M20" i="81"/>
  <c r="L20" i="81"/>
  <c r="K20" i="81"/>
  <c r="Q19" i="81"/>
  <c r="P19" i="81"/>
  <c r="O19" i="81"/>
  <c r="N19" i="81"/>
  <c r="M19" i="81"/>
  <c r="L19" i="81"/>
  <c r="K19" i="81"/>
  <c r="T17" i="81"/>
  <c r="T20" i="81" s="1"/>
  <c r="H9" i="81"/>
  <c r="Z9" i="81" s="1"/>
  <c r="G9" i="81"/>
  <c r="P9" i="81" s="1"/>
  <c r="F9" i="81"/>
  <c r="E9" i="81"/>
  <c r="W18" i="81" s="1"/>
  <c r="D9" i="81"/>
  <c r="D45" i="81" s="1"/>
  <c r="C9" i="81"/>
  <c r="C45" i="81" s="1"/>
  <c r="B9" i="81"/>
  <c r="B45" i="81" s="1"/>
  <c r="B8" i="81"/>
  <c r="G15" i="81" s="1"/>
  <c r="H9" i="80"/>
  <c r="Q9" i="80" s="1"/>
  <c r="G9" i="80"/>
  <c r="P9" i="80" s="1"/>
  <c r="F9" i="80"/>
  <c r="E9" i="80"/>
  <c r="D9" i="80"/>
  <c r="C9" i="80"/>
  <c r="B9" i="80"/>
  <c r="T36" i="80" s="1"/>
  <c r="B8" i="80"/>
  <c r="F15" i="80" s="1"/>
  <c r="D45" i="79"/>
  <c r="B45" i="79"/>
  <c r="V36" i="79"/>
  <c r="T36" i="79"/>
  <c r="M36" i="79"/>
  <c r="K36" i="79"/>
  <c r="D36" i="79"/>
  <c r="B36" i="79"/>
  <c r="V27" i="79"/>
  <c r="T27" i="79"/>
  <c r="M27" i="79"/>
  <c r="K27" i="79"/>
  <c r="D27" i="79"/>
  <c r="B27" i="79"/>
  <c r="V18" i="79"/>
  <c r="T18" i="79"/>
  <c r="M18" i="79"/>
  <c r="K18" i="79"/>
  <c r="D18" i="79"/>
  <c r="B18" i="79"/>
  <c r="Q15" i="79"/>
  <c r="P15" i="79"/>
  <c r="O15" i="79"/>
  <c r="N15" i="79"/>
  <c r="M15" i="79"/>
  <c r="L15" i="79"/>
  <c r="K15" i="79"/>
  <c r="Q14" i="79"/>
  <c r="P14" i="79"/>
  <c r="O14" i="79"/>
  <c r="N14" i="79"/>
  <c r="M14" i="79"/>
  <c r="L14" i="79"/>
  <c r="K14" i="79"/>
  <c r="Q13" i="79"/>
  <c r="P13" i="79"/>
  <c r="O13" i="79"/>
  <c r="N13" i="79"/>
  <c r="M13" i="79"/>
  <c r="L13" i="79"/>
  <c r="K13" i="79"/>
  <c r="Q12" i="79"/>
  <c r="P12" i="79"/>
  <c r="O12" i="79"/>
  <c r="N12" i="79"/>
  <c r="M12" i="79"/>
  <c r="L12" i="79"/>
  <c r="K12" i="79"/>
  <c r="Q11" i="79"/>
  <c r="P11" i="79"/>
  <c r="O11" i="79"/>
  <c r="N11" i="79"/>
  <c r="M11" i="79"/>
  <c r="L11" i="79"/>
  <c r="K11" i="79"/>
  <c r="Q10" i="79"/>
  <c r="P10" i="79"/>
  <c r="O10" i="79"/>
  <c r="N10" i="79"/>
  <c r="M10" i="79"/>
  <c r="L10" i="79"/>
  <c r="K10" i="79"/>
  <c r="V9" i="79"/>
  <c r="T9" i="79"/>
  <c r="M9" i="79"/>
  <c r="K9" i="79"/>
  <c r="H9" i="79"/>
  <c r="Z27" i="79" s="1"/>
  <c r="G9" i="79"/>
  <c r="F9" i="79"/>
  <c r="E9" i="79"/>
  <c r="C9" i="79"/>
  <c r="L36" i="79" s="1"/>
  <c r="T8" i="79"/>
  <c r="Y11" i="79" s="1"/>
  <c r="B8" i="79"/>
  <c r="H9" i="75"/>
  <c r="G9" i="75"/>
  <c r="Y9" i="75" s="1"/>
  <c r="F9" i="75"/>
  <c r="O9" i="75" s="1"/>
  <c r="E9" i="75"/>
  <c r="D9" i="75"/>
  <c r="D18" i="75" s="1"/>
  <c r="C9" i="75"/>
  <c r="U18" i="75" s="1"/>
  <c r="B9" i="75"/>
  <c r="B8" i="75"/>
  <c r="D13" i="75" s="1"/>
  <c r="H9" i="77"/>
  <c r="Q36" i="77" s="1"/>
  <c r="G9" i="77"/>
  <c r="F9" i="77"/>
  <c r="E9" i="77"/>
  <c r="D9" i="77"/>
  <c r="D18" i="77" s="1"/>
  <c r="C9" i="77"/>
  <c r="L27" i="77" s="1"/>
  <c r="B9" i="77"/>
  <c r="T18" i="77" s="1"/>
  <c r="B8" i="77"/>
  <c r="F14" i="77" s="1"/>
  <c r="H9" i="78"/>
  <c r="Z27" i="78" s="1"/>
  <c r="G9" i="78"/>
  <c r="F9" i="78"/>
  <c r="O18" i="78" s="1"/>
  <c r="E9" i="78"/>
  <c r="E45" i="78" s="1"/>
  <c r="D9" i="78"/>
  <c r="V36" i="78" s="1"/>
  <c r="C9" i="78"/>
  <c r="B9" i="78"/>
  <c r="B45" i="78" s="1"/>
  <c r="B8" i="78"/>
  <c r="C14" i="78" s="1"/>
  <c r="H9" i="73"/>
  <c r="H18" i="73" s="1"/>
  <c r="G9" i="73"/>
  <c r="P9" i="73" s="1"/>
  <c r="F9" i="73"/>
  <c r="F18" i="73" s="1"/>
  <c r="E9" i="73"/>
  <c r="W36" i="73" s="1"/>
  <c r="D9" i="73"/>
  <c r="M27" i="73" s="1"/>
  <c r="C9" i="73"/>
  <c r="U36" i="73" s="1"/>
  <c r="B9" i="73"/>
  <c r="K18" i="73" s="1"/>
  <c r="B8" i="73"/>
  <c r="B15" i="73" s="1"/>
  <c r="H9" i="71"/>
  <c r="Z27" i="71" s="1"/>
  <c r="G9" i="71"/>
  <c r="P18" i="71" s="1"/>
  <c r="F9" i="71"/>
  <c r="O9" i="71" s="1"/>
  <c r="E9" i="71"/>
  <c r="N36" i="71" s="1"/>
  <c r="D9" i="71"/>
  <c r="V18" i="71" s="1"/>
  <c r="C9" i="71"/>
  <c r="C45" i="71" s="1"/>
  <c r="B9" i="71"/>
  <c r="B45" i="71" s="1"/>
  <c r="B8" i="71"/>
  <c r="E15" i="71" s="1"/>
  <c r="H9" i="74"/>
  <c r="Z36" i="74" s="1"/>
  <c r="G9" i="74"/>
  <c r="F9" i="74"/>
  <c r="X9" i="74" s="1"/>
  <c r="E9" i="74"/>
  <c r="E36" i="74" s="1"/>
  <c r="D9" i="74"/>
  <c r="C9" i="74"/>
  <c r="B9" i="74"/>
  <c r="T18" i="74" s="1"/>
  <c r="B8" i="74"/>
  <c r="D15" i="74" s="1"/>
  <c r="H9" i="68"/>
  <c r="Q9" i="68" s="1"/>
  <c r="G9" i="68"/>
  <c r="P27" i="68" s="1"/>
  <c r="F9" i="68"/>
  <c r="X27" i="68" s="1"/>
  <c r="E9" i="68"/>
  <c r="D9" i="68"/>
  <c r="V36" i="68" s="1"/>
  <c r="C9" i="68"/>
  <c r="B9" i="68"/>
  <c r="B45" i="68" s="1"/>
  <c r="B8" i="68"/>
  <c r="F14" i="68" s="1"/>
  <c r="H9" i="69"/>
  <c r="G9" i="69"/>
  <c r="P9" i="69" s="1"/>
  <c r="F9" i="69"/>
  <c r="E9" i="69"/>
  <c r="W36" i="69" s="1"/>
  <c r="D9" i="69"/>
  <c r="V36" i="69" s="1"/>
  <c r="C9" i="69"/>
  <c r="U27" i="69" s="1"/>
  <c r="B9" i="69"/>
  <c r="T36" i="69" s="1"/>
  <c r="B8" i="69"/>
  <c r="F12" i="69" s="1"/>
  <c r="H9" i="70"/>
  <c r="H27" i="70" s="1"/>
  <c r="G9" i="70"/>
  <c r="G45" i="70" s="1"/>
  <c r="F9" i="70"/>
  <c r="O27" i="70" s="1"/>
  <c r="E9" i="70"/>
  <c r="W18" i="70" s="1"/>
  <c r="D9" i="70"/>
  <c r="D18" i="70" s="1"/>
  <c r="C9" i="70"/>
  <c r="C27" i="70" s="1"/>
  <c r="B9" i="70"/>
  <c r="T27" i="70" s="1"/>
  <c r="B8" i="70"/>
  <c r="D15" i="70" s="1"/>
  <c r="H9" i="83"/>
  <c r="H36" i="83" s="1"/>
  <c r="G9" i="83"/>
  <c r="P9" i="83" s="1"/>
  <c r="F9" i="83"/>
  <c r="O9" i="83" s="1"/>
  <c r="E9" i="83"/>
  <c r="W27" i="83" s="1"/>
  <c r="D9" i="83"/>
  <c r="C9" i="83"/>
  <c r="U27" i="83" s="1"/>
  <c r="B9" i="83"/>
  <c r="T9" i="83" s="1"/>
  <c r="B8" i="83"/>
  <c r="F11" i="83" s="1"/>
  <c r="H9" i="66"/>
  <c r="G9" i="66"/>
  <c r="F9" i="66"/>
  <c r="X27" i="66" s="1"/>
  <c r="E9" i="66"/>
  <c r="N36" i="66" s="1"/>
  <c r="D9" i="66"/>
  <c r="C9" i="66"/>
  <c r="C45" i="66" s="1"/>
  <c r="B9" i="66"/>
  <c r="B45" i="66" s="1"/>
  <c r="B8" i="66"/>
  <c r="G15" i="66" s="1"/>
  <c r="H9" i="67"/>
  <c r="H45" i="67" s="1"/>
  <c r="G9" i="67"/>
  <c r="Y36" i="67" s="1"/>
  <c r="F9" i="67"/>
  <c r="O36" i="67" s="1"/>
  <c r="E9" i="67"/>
  <c r="W9" i="67" s="1"/>
  <c r="D9" i="67"/>
  <c r="C9" i="67"/>
  <c r="C27" i="67" s="1"/>
  <c r="B9" i="67"/>
  <c r="T18" i="67" s="1"/>
  <c r="B8" i="67"/>
  <c r="E12" i="67" s="1"/>
  <c r="C45" i="65"/>
  <c r="B45" i="65"/>
  <c r="U36" i="65"/>
  <c r="T36" i="65"/>
  <c r="L36" i="65"/>
  <c r="K36" i="65"/>
  <c r="C36" i="65"/>
  <c r="B36" i="65"/>
  <c r="U27" i="65"/>
  <c r="T27" i="65"/>
  <c r="L27" i="65"/>
  <c r="K27" i="65"/>
  <c r="C27" i="65"/>
  <c r="B27" i="65"/>
  <c r="U18" i="65"/>
  <c r="T18" i="65"/>
  <c r="L18" i="65"/>
  <c r="K18" i="65"/>
  <c r="C18" i="65"/>
  <c r="B18" i="65"/>
  <c r="B17" i="65"/>
  <c r="B20" i="65" s="1"/>
  <c r="Z15" i="65"/>
  <c r="Y15" i="65"/>
  <c r="X15" i="65"/>
  <c r="W15" i="65"/>
  <c r="V15" i="65"/>
  <c r="U15" i="65"/>
  <c r="T15" i="65"/>
  <c r="Z14" i="65"/>
  <c r="Y14" i="65"/>
  <c r="X14" i="65"/>
  <c r="W14" i="65"/>
  <c r="V14" i="65"/>
  <c r="U14" i="65"/>
  <c r="T14" i="65"/>
  <c r="Z13" i="65"/>
  <c r="Y13" i="65"/>
  <c r="X13" i="65"/>
  <c r="W13" i="65"/>
  <c r="V13" i="65"/>
  <c r="U13" i="65"/>
  <c r="T13" i="65"/>
  <c r="Z12" i="65"/>
  <c r="Y12" i="65"/>
  <c r="X12" i="65"/>
  <c r="W12" i="65"/>
  <c r="V12" i="65"/>
  <c r="U12" i="65"/>
  <c r="T12" i="65"/>
  <c r="Z11" i="65"/>
  <c r="Y11" i="65"/>
  <c r="X11" i="65"/>
  <c r="W11" i="65"/>
  <c r="V11" i="65"/>
  <c r="U11" i="65"/>
  <c r="T11" i="65"/>
  <c r="Z10" i="65"/>
  <c r="Y10" i="65"/>
  <c r="X10" i="65"/>
  <c r="W10" i="65"/>
  <c r="V10" i="65"/>
  <c r="U10" i="65"/>
  <c r="T10" i="65"/>
  <c r="U9" i="65"/>
  <c r="T9" i="65"/>
  <c r="L9" i="65"/>
  <c r="K9" i="65"/>
  <c r="H9" i="65"/>
  <c r="Z9" i="65" s="1"/>
  <c r="G9" i="65"/>
  <c r="F9" i="65"/>
  <c r="E9" i="65"/>
  <c r="E18" i="65" s="1"/>
  <c r="D9" i="65"/>
  <c r="B8" i="65"/>
  <c r="G15" i="65" s="1"/>
  <c r="H9" i="64"/>
  <c r="Q27" i="64" s="1"/>
  <c r="G9" i="64"/>
  <c r="F9" i="64"/>
  <c r="O36" i="64" s="1"/>
  <c r="E9" i="64"/>
  <c r="E45" i="64" s="1"/>
  <c r="D9" i="64"/>
  <c r="V36" i="64" s="1"/>
  <c r="C9" i="64"/>
  <c r="C45" i="64" s="1"/>
  <c r="B9" i="64"/>
  <c r="B8" i="64"/>
  <c r="B14" i="64" s="1"/>
  <c r="D45" i="82"/>
  <c r="B45" i="82"/>
  <c r="V36" i="82"/>
  <c r="T36" i="82"/>
  <c r="M36" i="82"/>
  <c r="K36" i="82"/>
  <c r="D36" i="82"/>
  <c r="B36" i="82"/>
  <c r="V27" i="82"/>
  <c r="T27" i="82"/>
  <c r="M27" i="82"/>
  <c r="K27" i="82"/>
  <c r="D27" i="82"/>
  <c r="B27" i="82"/>
  <c r="V18" i="82"/>
  <c r="T18" i="82"/>
  <c r="M18" i="82"/>
  <c r="K18" i="82"/>
  <c r="D18" i="82"/>
  <c r="B18" i="82"/>
  <c r="V9" i="82"/>
  <c r="T9" i="82"/>
  <c r="M9" i="82"/>
  <c r="K9" i="82"/>
  <c r="H9" i="82"/>
  <c r="H27" i="82" s="1"/>
  <c r="G9" i="82"/>
  <c r="G18" i="82" s="1"/>
  <c r="F9" i="82"/>
  <c r="X18" i="82" s="1"/>
  <c r="E9" i="82"/>
  <c r="N18" i="82" s="1"/>
  <c r="C9" i="82"/>
  <c r="U18" i="82" s="1"/>
  <c r="B8" i="82"/>
  <c r="E11" i="82" s="1"/>
  <c r="H9" i="63"/>
  <c r="Q27" i="63" s="1"/>
  <c r="G9" i="63"/>
  <c r="F9" i="63"/>
  <c r="F45" i="63" s="1"/>
  <c r="E9" i="63"/>
  <c r="D9" i="63"/>
  <c r="M36" i="63" s="1"/>
  <c r="C9" i="63"/>
  <c r="L27" i="63" s="1"/>
  <c r="B9" i="63"/>
  <c r="B8" i="63"/>
  <c r="F15" i="63" s="1"/>
  <c r="H9" i="62"/>
  <c r="Z9" i="62" s="1"/>
  <c r="G9" i="62"/>
  <c r="G27" i="62" s="1"/>
  <c r="F9" i="62"/>
  <c r="F27" i="62" s="1"/>
  <c r="E9" i="62"/>
  <c r="W27" i="62" s="1"/>
  <c r="D9" i="62"/>
  <c r="D45" i="62" s="1"/>
  <c r="C9" i="62"/>
  <c r="B9" i="62"/>
  <c r="T18" i="62" s="1"/>
  <c r="B8" i="62"/>
  <c r="B14" i="62" s="1"/>
  <c r="B17" i="61"/>
  <c r="H19" i="61" s="1"/>
  <c r="Z15" i="61"/>
  <c r="Y15" i="61"/>
  <c r="X15" i="61"/>
  <c r="W15" i="61"/>
  <c r="V15" i="61"/>
  <c r="U15" i="61"/>
  <c r="T15" i="61"/>
  <c r="Z14" i="61"/>
  <c r="Y14" i="61"/>
  <c r="X14" i="61"/>
  <c r="W14" i="61"/>
  <c r="V14" i="61"/>
  <c r="U14" i="61"/>
  <c r="T14" i="61"/>
  <c r="Z13" i="61"/>
  <c r="Y13" i="61"/>
  <c r="X13" i="61"/>
  <c r="W13" i="61"/>
  <c r="V13" i="61"/>
  <c r="U13" i="61"/>
  <c r="T13" i="61"/>
  <c r="Z12" i="61"/>
  <c r="Y12" i="61"/>
  <c r="X12" i="61"/>
  <c r="W12" i="61"/>
  <c r="V12" i="61"/>
  <c r="U12" i="61"/>
  <c r="T12" i="61"/>
  <c r="Z11" i="61"/>
  <c r="Y11" i="61"/>
  <c r="X11" i="61"/>
  <c r="W11" i="61"/>
  <c r="V11" i="61"/>
  <c r="U11" i="61"/>
  <c r="T11" i="61"/>
  <c r="Z10" i="61"/>
  <c r="Y10" i="61"/>
  <c r="X10" i="61"/>
  <c r="W10" i="61"/>
  <c r="V10" i="61"/>
  <c r="U10" i="61"/>
  <c r="T10" i="61"/>
  <c r="H9" i="61"/>
  <c r="Z9" i="61" s="1"/>
  <c r="G9" i="61"/>
  <c r="P9" i="61" s="1"/>
  <c r="F9" i="61"/>
  <c r="F27" i="61" s="1"/>
  <c r="E9" i="61"/>
  <c r="N9" i="61" s="1"/>
  <c r="D9" i="61"/>
  <c r="C9" i="61"/>
  <c r="L18" i="61" s="1"/>
  <c r="B9" i="61"/>
  <c r="B8" i="61"/>
  <c r="B10" i="61" s="1"/>
  <c r="H45" i="60"/>
  <c r="Z36" i="60"/>
  <c r="Q36" i="60"/>
  <c r="H36" i="60"/>
  <c r="Z27" i="60"/>
  <c r="Q27" i="60"/>
  <c r="H27" i="60"/>
  <c r="Z18" i="60"/>
  <c r="Q18" i="60"/>
  <c r="H18" i="60"/>
  <c r="Z9" i="60"/>
  <c r="Q9" i="60"/>
  <c r="G9" i="60"/>
  <c r="Y27" i="60" s="1"/>
  <c r="F9" i="60"/>
  <c r="F45" i="60" s="1"/>
  <c r="E9" i="60"/>
  <c r="W36" i="60" s="1"/>
  <c r="D9" i="60"/>
  <c r="C9" i="60"/>
  <c r="U9" i="60" s="1"/>
  <c r="B9" i="60"/>
  <c r="B27" i="60" s="1"/>
  <c r="B8" i="60"/>
  <c r="D12" i="60" s="1"/>
  <c r="H9" i="59"/>
  <c r="H36" i="59" s="1"/>
  <c r="G9" i="59"/>
  <c r="Y27" i="59" s="1"/>
  <c r="F9" i="59"/>
  <c r="E9" i="59"/>
  <c r="D9" i="59"/>
  <c r="C9" i="59"/>
  <c r="B9" i="59"/>
  <c r="T27" i="59" s="1"/>
  <c r="B8" i="59"/>
  <c r="G13" i="59" s="1"/>
  <c r="G9" i="23"/>
  <c r="G36" i="23" s="1"/>
  <c r="F9" i="23"/>
  <c r="N9" i="23" s="1"/>
  <c r="E9" i="23"/>
  <c r="E45" i="23" s="1"/>
  <c r="D9" i="23"/>
  <c r="D27" i="23" s="1"/>
  <c r="C9" i="23"/>
  <c r="B9" i="23"/>
  <c r="B45" i="23" s="1"/>
  <c r="A9" i="23"/>
  <c r="A8" i="23"/>
  <c r="H9" i="57"/>
  <c r="Q27" i="57" s="1"/>
  <c r="G9" i="57"/>
  <c r="F9" i="57"/>
  <c r="O18" i="57" s="1"/>
  <c r="E9" i="57"/>
  <c r="E27" i="57" s="1"/>
  <c r="D9" i="57"/>
  <c r="M18" i="57" s="1"/>
  <c r="C9" i="57"/>
  <c r="U36" i="57" s="1"/>
  <c r="B9" i="57"/>
  <c r="B8" i="57"/>
  <c r="F15" i="57" s="1"/>
  <c r="R36" i="4"/>
  <c r="J36" i="4"/>
  <c r="B36" i="4"/>
  <c r="R27" i="4"/>
  <c r="J27" i="4"/>
  <c r="B27" i="4"/>
  <c r="R18" i="4"/>
  <c r="J18" i="4"/>
  <c r="B18" i="4"/>
  <c r="R9" i="4"/>
  <c r="J9" i="4"/>
  <c r="G9" i="4"/>
  <c r="O36" i="4" s="1"/>
  <c r="F9" i="4"/>
  <c r="F36" i="4" s="1"/>
  <c r="E9" i="4"/>
  <c r="U9" i="4" s="1"/>
  <c r="D9" i="4"/>
  <c r="T9" i="4" s="1"/>
  <c r="C9" i="4"/>
  <c r="C27" i="4" s="1"/>
  <c r="A9" i="4"/>
  <c r="A36" i="4" s="1"/>
  <c r="A8" i="4"/>
  <c r="F10" i="4" s="1"/>
  <c r="AS12" i="58"/>
  <c r="H9" i="58"/>
  <c r="Z36" i="58" s="1"/>
  <c r="G9" i="58"/>
  <c r="Y18" i="58" s="1"/>
  <c r="F9" i="58"/>
  <c r="O27" i="58" s="1"/>
  <c r="E9" i="58"/>
  <c r="N27" i="58" s="1"/>
  <c r="D9" i="58"/>
  <c r="M36" i="58" s="1"/>
  <c r="C9" i="58"/>
  <c r="B9" i="58"/>
  <c r="K36" i="58" s="1"/>
  <c r="B8" i="58"/>
  <c r="H13" i="58" s="1"/>
  <c r="AM11" i="58"/>
  <c r="AG11" i="58"/>
  <c r="AD23" i="61"/>
  <c r="AD23" i="58"/>
  <c r="AO11" i="58"/>
  <c r="AN11" i="58"/>
  <c r="AF11" i="58"/>
  <c r="AR11" i="58"/>
  <c r="AD23" i="74"/>
  <c r="AA24" i="23"/>
  <c r="AQ11" i="58"/>
  <c r="AJ11" i="58"/>
  <c r="AH11" i="58"/>
  <c r="AK11" i="58"/>
  <c r="AD23" i="68"/>
  <c r="AP11" i="58"/>
  <c r="AL11" i="58"/>
  <c r="AI11" i="58"/>
  <c r="AD23" i="69"/>
  <c r="T8" i="85" l="1"/>
  <c r="P15" i="85"/>
  <c r="K15" i="85"/>
  <c r="L12" i="85"/>
  <c r="K10" i="85"/>
  <c r="M12" i="85"/>
  <c r="O13" i="85"/>
  <c r="Q13" i="85"/>
  <c r="N11" i="85"/>
  <c r="K12" i="85"/>
  <c r="K11" i="85"/>
  <c r="L13" i="85"/>
  <c r="N13" i="85"/>
  <c r="O12" i="85"/>
  <c r="B36" i="68"/>
  <c r="O9" i="58"/>
  <c r="B15" i="62"/>
  <c r="M9" i="70"/>
  <c r="E14" i="62"/>
  <c r="B15" i="80"/>
  <c r="E19" i="65"/>
  <c r="K36" i="83"/>
  <c r="G13" i="80"/>
  <c r="E14" i="68"/>
  <c r="G15" i="80"/>
  <c r="D13" i="62"/>
  <c r="B15" i="68"/>
  <c r="Z36" i="80"/>
  <c r="K9" i="78"/>
  <c r="U18" i="4"/>
  <c r="D11" i="63"/>
  <c r="V36" i="77"/>
  <c r="K9" i="59"/>
  <c r="H11" i="62"/>
  <c r="K18" i="68"/>
  <c r="Z36" i="73"/>
  <c r="B12" i="80"/>
  <c r="F14" i="74"/>
  <c r="B27" i="78"/>
  <c r="Z27" i="74"/>
  <c r="K27" i="78"/>
  <c r="M9" i="4"/>
  <c r="Q9" i="63"/>
  <c r="E11" i="68"/>
  <c r="O36" i="74"/>
  <c r="B36" i="78"/>
  <c r="G11" i="73"/>
  <c r="E11" i="63"/>
  <c r="E12" i="73"/>
  <c r="E18" i="61"/>
  <c r="B18" i="68"/>
  <c r="W18" i="73"/>
  <c r="G11" i="80"/>
  <c r="K18" i="67"/>
  <c r="B13" i="57"/>
  <c r="F14" i="60"/>
  <c r="B36" i="60"/>
  <c r="N36" i="83"/>
  <c r="F10" i="58"/>
  <c r="G11" i="4"/>
  <c r="G11" i="71"/>
  <c r="H15" i="71"/>
  <c r="G15" i="58"/>
  <c r="N36" i="61"/>
  <c r="M27" i="62"/>
  <c r="B27" i="71"/>
  <c r="Q14" i="85"/>
  <c r="N14" i="85"/>
  <c r="K13" i="85"/>
  <c r="E18" i="58"/>
  <c r="D18" i="4"/>
  <c r="G10" i="59"/>
  <c r="W36" i="61"/>
  <c r="V27" i="62"/>
  <c r="B27" i="83"/>
  <c r="K9" i="68"/>
  <c r="F36" i="68"/>
  <c r="N27" i="71"/>
  <c r="B18" i="78"/>
  <c r="B11" i="80"/>
  <c r="M11" i="85"/>
  <c r="M15" i="85"/>
  <c r="L11" i="85"/>
  <c r="O14" i="85"/>
  <c r="P13" i="85"/>
  <c r="N10" i="85"/>
  <c r="L15" i="85"/>
  <c r="E14" i="57"/>
  <c r="E14" i="4"/>
  <c r="W27" i="61"/>
  <c r="H45" i="64"/>
  <c r="H15" i="69"/>
  <c r="Q27" i="58"/>
  <c r="E18" i="4"/>
  <c r="E36" i="4"/>
  <c r="E15" i="59"/>
  <c r="P27" i="60"/>
  <c r="C10" i="62"/>
  <c r="C27" i="83"/>
  <c r="O9" i="74"/>
  <c r="W36" i="71"/>
  <c r="M18" i="78"/>
  <c r="M10" i="85"/>
  <c r="Q10" i="85"/>
  <c r="P12" i="85"/>
  <c r="L10" i="85"/>
  <c r="K14" i="85"/>
  <c r="P11" i="85"/>
  <c r="Y36" i="82"/>
  <c r="T27" i="67"/>
  <c r="F36" i="23"/>
  <c r="V27" i="63"/>
  <c r="D15" i="69"/>
  <c r="Q9" i="82"/>
  <c r="O36" i="58"/>
  <c r="F15" i="59"/>
  <c r="G11" i="62"/>
  <c r="V9" i="63"/>
  <c r="E18" i="67"/>
  <c r="K27" i="83"/>
  <c r="W9" i="73"/>
  <c r="N12" i="85"/>
  <c r="M14" i="85"/>
  <c r="O11" i="85"/>
  <c r="N15" i="85"/>
  <c r="B10" i="64"/>
  <c r="Y27" i="67"/>
  <c r="F45" i="66"/>
  <c r="C15" i="70"/>
  <c r="F45" i="58"/>
  <c r="I9" i="4"/>
  <c r="Q36" i="4"/>
  <c r="G14" i="57"/>
  <c r="Q36" i="59"/>
  <c r="F15" i="60"/>
  <c r="Y27" i="62"/>
  <c r="G12" i="63"/>
  <c r="B11" i="64"/>
  <c r="L18" i="64"/>
  <c r="L9" i="67"/>
  <c r="L9" i="83"/>
  <c r="D18" i="69"/>
  <c r="H45" i="74"/>
  <c r="P27" i="71"/>
  <c r="K8" i="78"/>
  <c r="Q14" i="78" s="1"/>
  <c r="F14" i="75"/>
  <c r="C18" i="4"/>
  <c r="L9" i="23"/>
  <c r="D10" i="59"/>
  <c r="T36" i="59"/>
  <c r="B18" i="60"/>
  <c r="M9" i="62"/>
  <c r="E13" i="62"/>
  <c r="O36" i="62"/>
  <c r="H13" i="63"/>
  <c r="D11" i="64"/>
  <c r="N27" i="64"/>
  <c r="E36" i="65"/>
  <c r="K9" i="66"/>
  <c r="Q9" i="83"/>
  <c r="O36" i="70"/>
  <c r="C15" i="68"/>
  <c r="Z9" i="74"/>
  <c r="E11" i="71"/>
  <c r="B36" i="71"/>
  <c r="B10" i="78"/>
  <c r="T27" i="78"/>
  <c r="C27" i="75"/>
  <c r="H14" i="80"/>
  <c r="F14" i="64"/>
  <c r="F10" i="57"/>
  <c r="O9" i="62"/>
  <c r="H11" i="64"/>
  <c r="Y9" i="83"/>
  <c r="D45" i="69"/>
  <c r="M27" i="75"/>
  <c r="W9" i="23"/>
  <c r="C11" i="59"/>
  <c r="F14" i="63"/>
  <c r="F10" i="82"/>
  <c r="B13" i="64"/>
  <c r="M9" i="69"/>
  <c r="M36" i="78"/>
  <c r="F18" i="58"/>
  <c r="U27" i="4"/>
  <c r="F12" i="57"/>
  <c r="U18" i="23"/>
  <c r="C12" i="59"/>
  <c r="B10" i="60"/>
  <c r="G18" i="62"/>
  <c r="B10" i="63"/>
  <c r="H15" i="63"/>
  <c r="E13" i="82"/>
  <c r="X27" i="82"/>
  <c r="G13" i="64"/>
  <c r="L18" i="67"/>
  <c r="K27" i="66"/>
  <c r="U36" i="83"/>
  <c r="B10" i="68"/>
  <c r="K27" i="68"/>
  <c r="F18" i="74"/>
  <c r="B18" i="71"/>
  <c r="N9" i="73"/>
  <c r="B36" i="73"/>
  <c r="D13" i="78"/>
  <c r="Z9" i="77"/>
  <c r="Z9" i="80"/>
  <c r="Q18" i="80"/>
  <c r="M36" i="23"/>
  <c r="G10" i="64"/>
  <c r="G15" i="64"/>
  <c r="E14" i="63"/>
  <c r="E45" i="70"/>
  <c r="T36" i="71"/>
  <c r="F11" i="78"/>
  <c r="D11" i="57"/>
  <c r="K8" i="60"/>
  <c r="N13" i="60" s="1"/>
  <c r="B18" i="66"/>
  <c r="Z9" i="83"/>
  <c r="Y27" i="73"/>
  <c r="C13" i="78"/>
  <c r="N9" i="58"/>
  <c r="X18" i="58"/>
  <c r="M18" i="4"/>
  <c r="G12" i="57"/>
  <c r="U27" i="23"/>
  <c r="H13" i="59"/>
  <c r="H10" i="60"/>
  <c r="E27" i="61"/>
  <c r="B11" i="62"/>
  <c r="M18" i="62"/>
  <c r="G10" i="63"/>
  <c r="C14" i="82"/>
  <c r="E14" i="64"/>
  <c r="D11" i="65"/>
  <c r="P27" i="67"/>
  <c r="B36" i="66"/>
  <c r="L18" i="83"/>
  <c r="C45" i="83"/>
  <c r="D11" i="68"/>
  <c r="X18" i="74"/>
  <c r="K18" i="71"/>
  <c r="V27" i="77"/>
  <c r="Z27" i="80"/>
  <c r="G15" i="23"/>
  <c r="B12" i="23"/>
  <c r="A11" i="23"/>
  <c r="B10" i="23"/>
  <c r="G14" i="23"/>
  <c r="B13" i="23"/>
  <c r="O27" i="59"/>
  <c r="X36" i="59"/>
  <c r="F18" i="59"/>
  <c r="O18" i="59"/>
  <c r="O36" i="59"/>
  <c r="M27" i="61"/>
  <c r="M36" i="61"/>
  <c r="M18" i="61"/>
  <c r="V18" i="61"/>
  <c r="V36" i="61"/>
  <c r="D15" i="79"/>
  <c r="B14" i="79"/>
  <c r="F12" i="79"/>
  <c r="C13" i="79"/>
  <c r="C10" i="79"/>
  <c r="G12" i="79"/>
  <c r="B15" i="79"/>
  <c r="H14" i="79"/>
  <c r="D11" i="79"/>
  <c r="C14" i="4"/>
  <c r="G12" i="4"/>
  <c r="A12" i="4"/>
  <c r="I8" i="4"/>
  <c r="M11" i="4" s="1"/>
  <c r="F27" i="65"/>
  <c r="X9" i="65"/>
  <c r="Z36" i="67"/>
  <c r="Z36" i="66"/>
  <c r="Q18" i="66"/>
  <c r="F15" i="70"/>
  <c r="C12" i="70"/>
  <c r="H11" i="70"/>
  <c r="G15" i="70"/>
  <c r="H10" i="70"/>
  <c r="E11" i="70"/>
  <c r="E14" i="70"/>
  <c r="G15" i="69"/>
  <c r="E14" i="69"/>
  <c r="H10" i="69"/>
  <c r="B14" i="69"/>
  <c r="B10" i="69"/>
  <c r="H13" i="69"/>
  <c r="D13" i="69"/>
  <c r="E15" i="69"/>
  <c r="C12" i="69"/>
  <c r="F12" i="74"/>
  <c r="D12" i="74"/>
  <c r="C11" i="74"/>
  <c r="C12" i="74"/>
  <c r="D14" i="74"/>
  <c r="F15" i="73"/>
  <c r="E14" i="73"/>
  <c r="H13" i="73"/>
  <c r="E13" i="73"/>
  <c r="H12" i="73"/>
  <c r="G15" i="73"/>
  <c r="F11" i="73"/>
  <c r="Q18" i="73"/>
  <c r="B11" i="79"/>
  <c r="W36" i="80"/>
  <c r="W9" i="80"/>
  <c r="U36" i="62"/>
  <c r="L9" i="62"/>
  <c r="C27" i="62"/>
  <c r="D12" i="23"/>
  <c r="Q36" i="69"/>
  <c r="H27" i="69"/>
  <c r="Q18" i="69"/>
  <c r="C18" i="62"/>
  <c r="G14" i="66"/>
  <c r="G11" i="66"/>
  <c r="K8" i="66"/>
  <c r="L13" i="66" s="1"/>
  <c r="E10" i="70"/>
  <c r="Y36" i="68"/>
  <c r="P36" i="68"/>
  <c r="G18" i="68"/>
  <c r="P9" i="68"/>
  <c r="U36" i="78"/>
  <c r="L36" i="78"/>
  <c r="L18" i="78"/>
  <c r="F11" i="79"/>
  <c r="D14" i="79"/>
  <c r="F45" i="80"/>
  <c r="F27" i="80"/>
  <c r="O36" i="80"/>
  <c r="D14" i="67"/>
  <c r="C12" i="67"/>
  <c r="C11" i="67"/>
  <c r="B15" i="67"/>
  <c r="K8" i="67"/>
  <c r="Q14" i="67" s="1"/>
  <c r="X27" i="59"/>
  <c r="V27" i="61"/>
  <c r="G27" i="66"/>
  <c r="Y9" i="66"/>
  <c r="P18" i="66"/>
  <c r="H27" i="73"/>
  <c r="Z9" i="73"/>
  <c r="H45" i="73"/>
  <c r="Q27" i="73"/>
  <c r="Q9" i="73"/>
  <c r="Q36" i="73"/>
  <c r="Q9" i="75"/>
  <c r="Z27" i="75"/>
  <c r="G18" i="57"/>
  <c r="Y18" i="57"/>
  <c r="B14" i="23"/>
  <c r="E14" i="23"/>
  <c r="L36" i="59"/>
  <c r="C27" i="59"/>
  <c r="C36" i="63"/>
  <c r="U27" i="63"/>
  <c r="L18" i="63"/>
  <c r="O36" i="82"/>
  <c r="O9" i="82"/>
  <c r="F45" i="82"/>
  <c r="F18" i="82"/>
  <c r="X9" i="82"/>
  <c r="X36" i="67"/>
  <c r="F36" i="67"/>
  <c r="X18" i="67"/>
  <c r="X9" i="67"/>
  <c r="O27" i="67"/>
  <c r="G12" i="66"/>
  <c r="F10" i="70"/>
  <c r="E11" i="69"/>
  <c r="H45" i="69"/>
  <c r="G10" i="74"/>
  <c r="P18" i="75"/>
  <c r="C12" i="79"/>
  <c r="C14" i="77"/>
  <c r="E13" i="77"/>
  <c r="C10" i="77"/>
  <c r="H11" i="77"/>
  <c r="E18" i="75"/>
  <c r="E36" i="75"/>
  <c r="N27" i="75"/>
  <c r="E45" i="75"/>
  <c r="M27" i="57"/>
  <c r="V36" i="57"/>
  <c r="W36" i="75"/>
  <c r="Z11" i="79"/>
  <c r="W10" i="79"/>
  <c r="X13" i="79"/>
  <c r="V10" i="79"/>
  <c r="U12" i="79"/>
  <c r="O27" i="60"/>
  <c r="X27" i="60"/>
  <c r="O9" i="60"/>
  <c r="F18" i="60"/>
  <c r="X36" i="60"/>
  <c r="L36" i="4"/>
  <c r="L27" i="4"/>
  <c r="V18" i="57"/>
  <c r="V18" i="23"/>
  <c r="N27" i="23"/>
  <c r="D15" i="58"/>
  <c r="G12" i="58"/>
  <c r="H10" i="58"/>
  <c r="F15" i="58"/>
  <c r="A10" i="4"/>
  <c r="M36" i="57"/>
  <c r="F27" i="23"/>
  <c r="X9" i="60"/>
  <c r="B24" i="61"/>
  <c r="F22" i="61"/>
  <c r="D45" i="61"/>
  <c r="U18" i="63"/>
  <c r="X36" i="82"/>
  <c r="H27" i="67"/>
  <c r="H13" i="70"/>
  <c r="D12" i="69"/>
  <c r="C13" i="74"/>
  <c r="Y9" i="71"/>
  <c r="D10" i="73"/>
  <c r="N36" i="58"/>
  <c r="F11" i="57"/>
  <c r="C15" i="57"/>
  <c r="F10" i="59"/>
  <c r="D15" i="59"/>
  <c r="C15" i="60"/>
  <c r="V9" i="62"/>
  <c r="F11" i="62"/>
  <c r="B13" i="62"/>
  <c r="G14" i="62"/>
  <c r="D18" i="62"/>
  <c r="C10" i="63"/>
  <c r="C13" i="63"/>
  <c r="E14" i="82"/>
  <c r="C10" i="64"/>
  <c r="D13" i="64"/>
  <c r="Z27" i="64"/>
  <c r="E11" i="65"/>
  <c r="D15" i="65"/>
  <c r="U36" i="67"/>
  <c r="T27" i="66"/>
  <c r="U9" i="83"/>
  <c r="T18" i="83"/>
  <c r="C36" i="83"/>
  <c r="W9" i="70"/>
  <c r="P36" i="70"/>
  <c r="M36" i="69"/>
  <c r="C10" i="68"/>
  <c r="G14" i="68"/>
  <c r="O27" i="68"/>
  <c r="K36" i="74"/>
  <c r="H10" i="71"/>
  <c r="E27" i="71"/>
  <c r="U36" i="71"/>
  <c r="C10" i="78"/>
  <c r="T18" i="78"/>
  <c r="T36" i="78"/>
  <c r="L18" i="75"/>
  <c r="E10" i="80"/>
  <c r="G14" i="80"/>
  <c r="F13" i="62"/>
  <c r="C15" i="62"/>
  <c r="Y18" i="62"/>
  <c r="P36" i="62"/>
  <c r="E12" i="71"/>
  <c r="U9" i="79"/>
  <c r="Q18" i="58"/>
  <c r="L9" i="57"/>
  <c r="E13" i="57"/>
  <c r="Z18" i="57"/>
  <c r="E18" i="23"/>
  <c r="O36" i="23"/>
  <c r="E12" i="59"/>
  <c r="N11" i="60"/>
  <c r="L9" i="61"/>
  <c r="N18" i="61"/>
  <c r="Z27" i="61"/>
  <c r="K8" i="62"/>
  <c r="P15" i="62" s="1"/>
  <c r="E10" i="62"/>
  <c r="B12" i="62"/>
  <c r="H13" i="62"/>
  <c r="E15" i="62"/>
  <c r="Y36" i="62"/>
  <c r="H11" i="63"/>
  <c r="B15" i="63"/>
  <c r="D11" i="82"/>
  <c r="E11" i="64"/>
  <c r="B15" i="64"/>
  <c r="K8" i="65"/>
  <c r="O13" i="65" s="1"/>
  <c r="N36" i="65"/>
  <c r="C36" i="67"/>
  <c r="O9" i="66"/>
  <c r="K9" i="83"/>
  <c r="C18" i="83"/>
  <c r="L27" i="83"/>
  <c r="B45" i="83"/>
  <c r="F18" i="70"/>
  <c r="V9" i="69"/>
  <c r="D27" i="69"/>
  <c r="F12" i="68"/>
  <c r="K36" i="68"/>
  <c r="H18" i="74"/>
  <c r="K8" i="71"/>
  <c r="Q10" i="71" s="1"/>
  <c r="K9" i="71"/>
  <c r="B13" i="71"/>
  <c r="L18" i="71"/>
  <c r="C36" i="71"/>
  <c r="K27" i="73"/>
  <c r="C15" i="78"/>
  <c r="C12" i="80"/>
  <c r="B18" i="80"/>
  <c r="D12" i="68"/>
  <c r="E13" i="59"/>
  <c r="M13" i="60"/>
  <c r="E36" i="61"/>
  <c r="G10" i="62"/>
  <c r="C12" i="62"/>
  <c r="F15" i="62"/>
  <c r="B12" i="63"/>
  <c r="C15" i="63"/>
  <c r="H18" i="83"/>
  <c r="T27" i="83"/>
  <c r="G12" i="68"/>
  <c r="T9" i="71"/>
  <c r="C13" i="71"/>
  <c r="K36" i="71"/>
  <c r="C11" i="75"/>
  <c r="E12" i="80"/>
  <c r="D10" i="62"/>
  <c r="F27" i="58"/>
  <c r="C11" i="57"/>
  <c r="F14" i="57"/>
  <c r="L36" i="57"/>
  <c r="Z9" i="59"/>
  <c r="W18" i="61"/>
  <c r="E12" i="62"/>
  <c r="D14" i="62"/>
  <c r="H15" i="62"/>
  <c r="F12" i="63"/>
  <c r="G15" i="63"/>
  <c r="B14" i="82"/>
  <c r="Q9" i="64"/>
  <c r="G12" i="64"/>
  <c r="W27" i="65"/>
  <c r="G27" i="67"/>
  <c r="L36" i="67"/>
  <c r="B27" i="66"/>
  <c r="K18" i="83"/>
  <c r="H45" i="83"/>
  <c r="M27" i="69"/>
  <c r="T9" i="68"/>
  <c r="H13" i="68"/>
  <c r="B27" i="68"/>
  <c r="H27" i="74"/>
  <c r="W9" i="71"/>
  <c r="E14" i="71"/>
  <c r="W18" i="71"/>
  <c r="L36" i="71"/>
  <c r="T9" i="78"/>
  <c r="H11" i="75"/>
  <c r="D13" i="80"/>
  <c r="X15" i="85"/>
  <c r="U14" i="85"/>
  <c r="Z13" i="85"/>
  <c r="W12" i="85"/>
  <c r="T11" i="85"/>
  <c r="Y10" i="85"/>
  <c r="U15" i="85"/>
  <c r="Z14" i="85"/>
  <c r="W13" i="85"/>
  <c r="T12" i="85"/>
  <c r="Y11" i="85"/>
  <c r="V10" i="85"/>
  <c r="T15" i="85"/>
  <c r="Y14" i="85"/>
  <c r="V13" i="85"/>
  <c r="X11" i="85"/>
  <c r="U10" i="85"/>
  <c r="X13" i="85"/>
  <c r="W10" i="85"/>
  <c r="U13" i="85"/>
  <c r="Z11" i="85"/>
  <c r="T10" i="85"/>
  <c r="X14" i="85"/>
  <c r="T13" i="85"/>
  <c r="W11" i="85"/>
  <c r="B17" i="85"/>
  <c r="W14" i="85"/>
  <c r="Z12" i="85"/>
  <c r="V11" i="85"/>
  <c r="Z15" i="85"/>
  <c r="Y13" i="85"/>
  <c r="X12" i="85"/>
  <c r="U11" i="85"/>
  <c r="Z10" i="85"/>
  <c r="X10" i="85"/>
  <c r="U12" i="85"/>
  <c r="Y15" i="85"/>
  <c r="W15" i="85"/>
  <c r="V14" i="85"/>
  <c r="V15" i="85"/>
  <c r="T14" i="85"/>
  <c r="Y12" i="85"/>
  <c r="V12" i="85"/>
  <c r="P15" i="84"/>
  <c r="M14" i="84"/>
  <c r="O12" i="84"/>
  <c r="L11" i="84"/>
  <c r="Q10" i="84"/>
  <c r="N15" i="84"/>
  <c r="K14" i="84"/>
  <c r="P13" i="84"/>
  <c r="M12" i="84"/>
  <c r="O10" i="84"/>
  <c r="M15" i="84"/>
  <c r="O13" i="84"/>
  <c r="L12" i="84"/>
  <c r="Q11" i="84"/>
  <c r="N10" i="84"/>
  <c r="T8" i="84"/>
  <c r="O14" i="84"/>
  <c r="L13" i="84"/>
  <c r="Q12" i="84"/>
  <c r="N11" i="84"/>
  <c r="K10" i="84"/>
  <c r="K15" i="84"/>
  <c r="P14" i="84"/>
  <c r="O11" i="84"/>
  <c r="N14" i="84"/>
  <c r="M11" i="84"/>
  <c r="L14" i="84"/>
  <c r="Q13" i="84"/>
  <c r="K11" i="84"/>
  <c r="P10" i="84"/>
  <c r="M13" i="84"/>
  <c r="K12" i="84"/>
  <c r="N12" i="84"/>
  <c r="Q14" i="84"/>
  <c r="K13" i="84"/>
  <c r="Q15" i="84"/>
  <c r="O15" i="84"/>
  <c r="M10" i="84"/>
  <c r="L15" i="84"/>
  <c r="L10" i="84"/>
  <c r="P11" i="84"/>
  <c r="P12" i="84"/>
  <c r="N13" i="84"/>
  <c r="Y9" i="58"/>
  <c r="Q18" i="70"/>
  <c r="X9" i="57"/>
  <c r="G15" i="61"/>
  <c r="C23" i="61"/>
  <c r="K13" i="67"/>
  <c r="K9" i="58"/>
  <c r="G10" i="58"/>
  <c r="G13" i="58"/>
  <c r="B36" i="58"/>
  <c r="F15" i="4"/>
  <c r="E15" i="4"/>
  <c r="A14" i="4"/>
  <c r="B12" i="4"/>
  <c r="G10" i="4"/>
  <c r="B15" i="4"/>
  <c r="F13" i="4"/>
  <c r="E10" i="4"/>
  <c r="C10" i="4"/>
  <c r="D12" i="4"/>
  <c r="F14" i="4"/>
  <c r="V27" i="4"/>
  <c r="H18" i="57"/>
  <c r="K36" i="23"/>
  <c r="S27" i="23"/>
  <c r="T9" i="23"/>
  <c r="Q27" i="59"/>
  <c r="O13" i="60"/>
  <c r="L15" i="60"/>
  <c r="C20" i="61"/>
  <c r="Q12" i="62"/>
  <c r="Q36" i="62"/>
  <c r="Q18" i="62"/>
  <c r="Q27" i="62"/>
  <c r="H36" i="62"/>
  <c r="H18" i="62"/>
  <c r="P27" i="63"/>
  <c r="Y27" i="63"/>
  <c r="G36" i="63"/>
  <c r="P9" i="63"/>
  <c r="T27" i="64"/>
  <c r="B18" i="64"/>
  <c r="T9" i="64"/>
  <c r="H18" i="65"/>
  <c r="Z27" i="65"/>
  <c r="H36" i="65"/>
  <c r="P36" i="58"/>
  <c r="Y36" i="58"/>
  <c r="E45" i="57"/>
  <c r="N18" i="57"/>
  <c r="W9" i="57"/>
  <c r="E18" i="57"/>
  <c r="Z27" i="58"/>
  <c r="O27" i="4"/>
  <c r="G36" i="4"/>
  <c r="H23" i="61"/>
  <c r="E21" i="61"/>
  <c r="F19" i="61"/>
  <c r="D23" i="61"/>
  <c r="C21" i="61"/>
  <c r="E19" i="61"/>
  <c r="H22" i="61"/>
  <c r="H20" i="61"/>
  <c r="D23" i="65"/>
  <c r="D24" i="65"/>
  <c r="C23" i="65"/>
  <c r="G21" i="65"/>
  <c r="E20" i="65"/>
  <c r="C19" i="65"/>
  <c r="C24" i="65"/>
  <c r="B23" i="65"/>
  <c r="F21" i="65"/>
  <c r="D20" i="65"/>
  <c r="H22" i="65"/>
  <c r="C21" i="65"/>
  <c r="F22" i="65"/>
  <c r="B21" i="65"/>
  <c r="H24" i="65"/>
  <c r="H23" i="65"/>
  <c r="E22" i="65"/>
  <c r="H19" i="65"/>
  <c r="K17" i="65"/>
  <c r="M20" i="65" s="1"/>
  <c r="H21" i="65"/>
  <c r="G24" i="65"/>
  <c r="D21" i="65"/>
  <c r="F24" i="65"/>
  <c r="B24" i="65"/>
  <c r="G20" i="65"/>
  <c r="Z18" i="58"/>
  <c r="N36" i="57"/>
  <c r="T27" i="23"/>
  <c r="T18" i="23"/>
  <c r="L18" i="23"/>
  <c r="L36" i="23"/>
  <c r="L27" i="23"/>
  <c r="D18" i="23"/>
  <c r="T36" i="23"/>
  <c r="C14" i="60"/>
  <c r="H15" i="60"/>
  <c r="H14" i="60"/>
  <c r="G13" i="60"/>
  <c r="F12" i="60"/>
  <c r="F11" i="60"/>
  <c r="F10" i="60"/>
  <c r="G15" i="60"/>
  <c r="G14" i="60"/>
  <c r="D13" i="60"/>
  <c r="E12" i="60"/>
  <c r="E11" i="60"/>
  <c r="C10" i="60"/>
  <c r="E15" i="60"/>
  <c r="D14" i="60"/>
  <c r="B13" i="60"/>
  <c r="B12" i="60"/>
  <c r="G12" i="60"/>
  <c r="B14" i="60"/>
  <c r="G20" i="61"/>
  <c r="C24" i="61"/>
  <c r="U27" i="64"/>
  <c r="L36" i="64"/>
  <c r="L9" i="64"/>
  <c r="U36" i="64"/>
  <c r="C36" i="64"/>
  <c r="C22" i="65"/>
  <c r="V27" i="59"/>
  <c r="D36" i="59"/>
  <c r="V9" i="59"/>
  <c r="B11" i="58"/>
  <c r="A15" i="4"/>
  <c r="D45" i="64"/>
  <c r="D18" i="64"/>
  <c r="V9" i="64"/>
  <c r="M9" i="64"/>
  <c r="M18" i="68"/>
  <c r="K36" i="4"/>
  <c r="K18" i="4"/>
  <c r="K9" i="4"/>
  <c r="N18" i="4"/>
  <c r="K18" i="57"/>
  <c r="K9" i="57"/>
  <c r="N9" i="57"/>
  <c r="B45" i="60"/>
  <c r="T27" i="60"/>
  <c r="K36" i="60"/>
  <c r="F21" i="61"/>
  <c r="F24" i="61"/>
  <c r="C45" i="62"/>
  <c r="L27" i="62"/>
  <c r="M12" i="62"/>
  <c r="V18" i="64"/>
  <c r="E23" i="65"/>
  <c r="F15" i="83"/>
  <c r="E14" i="83"/>
  <c r="D10" i="83"/>
  <c r="E13" i="83"/>
  <c r="B10" i="83"/>
  <c r="G15" i="83"/>
  <c r="E12" i="83"/>
  <c r="E15" i="83"/>
  <c r="D12" i="83"/>
  <c r="D15" i="83"/>
  <c r="C12" i="83"/>
  <c r="C15" i="83"/>
  <c r="H14" i="83"/>
  <c r="H12" i="83"/>
  <c r="G11" i="83"/>
  <c r="G27" i="69"/>
  <c r="P27" i="69"/>
  <c r="G18" i="69"/>
  <c r="G36" i="69"/>
  <c r="Y9" i="69"/>
  <c r="Y18" i="69"/>
  <c r="E36" i="57"/>
  <c r="E14" i="61"/>
  <c r="G13" i="61"/>
  <c r="D13" i="61"/>
  <c r="F12" i="61"/>
  <c r="G11" i="61"/>
  <c r="E36" i="63"/>
  <c r="E27" i="63"/>
  <c r="W18" i="63"/>
  <c r="H45" i="70"/>
  <c r="Z27" i="70"/>
  <c r="H36" i="70"/>
  <c r="Z9" i="70"/>
  <c r="Z36" i="70"/>
  <c r="Z18" i="70"/>
  <c r="Q9" i="70"/>
  <c r="Q36" i="70"/>
  <c r="Q27" i="70"/>
  <c r="F27" i="57"/>
  <c r="X36" i="57"/>
  <c r="F18" i="57"/>
  <c r="D27" i="71"/>
  <c r="G27" i="4"/>
  <c r="W36" i="4"/>
  <c r="N27" i="60"/>
  <c r="C10" i="61"/>
  <c r="Q9" i="58"/>
  <c r="C14" i="58"/>
  <c r="G27" i="58"/>
  <c r="C15" i="4"/>
  <c r="P27" i="57"/>
  <c r="W36" i="57"/>
  <c r="V27" i="23"/>
  <c r="N36" i="23"/>
  <c r="G15" i="59"/>
  <c r="H14" i="59"/>
  <c r="B13" i="59"/>
  <c r="E11" i="59"/>
  <c r="F14" i="59"/>
  <c r="G12" i="59"/>
  <c r="D11" i="59"/>
  <c r="H15" i="59"/>
  <c r="D14" i="59"/>
  <c r="D12" i="59"/>
  <c r="H10" i="59"/>
  <c r="G11" i="59"/>
  <c r="B14" i="59"/>
  <c r="Q18" i="59"/>
  <c r="Z27" i="59"/>
  <c r="C11" i="60"/>
  <c r="E10" i="61"/>
  <c r="F11" i="61"/>
  <c r="W9" i="58"/>
  <c r="E12" i="58"/>
  <c r="D14" i="58"/>
  <c r="O18" i="58"/>
  <c r="H27" i="58"/>
  <c r="X36" i="58"/>
  <c r="S9" i="4"/>
  <c r="D11" i="4"/>
  <c r="D13" i="4"/>
  <c r="K15" i="4"/>
  <c r="O18" i="4"/>
  <c r="P9" i="57"/>
  <c r="B18" i="57"/>
  <c r="W18" i="57"/>
  <c r="Y36" i="57"/>
  <c r="E11" i="23"/>
  <c r="C36" i="23"/>
  <c r="K18" i="59"/>
  <c r="B27" i="59"/>
  <c r="M9" i="59"/>
  <c r="H11" i="59"/>
  <c r="E14" i="59"/>
  <c r="Y18" i="59"/>
  <c r="G11" i="60"/>
  <c r="Q12" i="60"/>
  <c r="Y27" i="61"/>
  <c r="G36" i="61"/>
  <c r="G18" i="61"/>
  <c r="Y36" i="61"/>
  <c r="H11" i="61"/>
  <c r="B12" i="61"/>
  <c r="H13" i="61"/>
  <c r="B14" i="61"/>
  <c r="D22" i="61"/>
  <c r="U9" i="62"/>
  <c r="C27" i="64"/>
  <c r="F23" i="65"/>
  <c r="P36" i="69"/>
  <c r="D27" i="68"/>
  <c r="Y36" i="74"/>
  <c r="G36" i="74"/>
  <c r="Y18" i="74"/>
  <c r="P36" i="74"/>
  <c r="P27" i="74"/>
  <c r="G18" i="74"/>
  <c r="P9" i="74"/>
  <c r="G45" i="74"/>
  <c r="G27" i="74"/>
  <c r="Y27" i="74"/>
  <c r="Y9" i="74"/>
  <c r="P18" i="74"/>
  <c r="K18" i="75"/>
  <c r="B18" i="75"/>
  <c r="T36" i="75"/>
  <c r="K27" i="75"/>
  <c r="N9" i="4"/>
  <c r="N27" i="4"/>
  <c r="F18" i="4"/>
  <c r="F15" i="61"/>
  <c r="H45" i="58"/>
  <c r="M27" i="59"/>
  <c r="B20" i="61"/>
  <c r="F19" i="65"/>
  <c r="B27" i="58"/>
  <c r="T27" i="58"/>
  <c r="T36" i="58"/>
  <c r="Q9" i="57"/>
  <c r="H36" i="57"/>
  <c r="Q18" i="57"/>
  <c r="Z27" i="57"/>
  <c r="B14" i="58"/>
  <c r="G18" i="58"/>
  <c r="N27" i="57"/>
  <c r="D45" i="23"/>
  <c r="H45" i="59"/>
  <c r="H27" i="59"/>
  <c r="Z36" i="59"/>
  <c r="H18" i="59"/>
  <c r="M15" i="60"/>
  <c r="N10" i="60"/>
  <c r="K12" i="60"/>
  <c r="B21" i="61"/>
  <c r="E24" i="61"/>
  <c r="M36" i="68"/>
  <c r="M9" i="68"/>
  <c r="V27" i="68"/>
  <c r="D36" i="68"/>
  <c r="C11" i="58"/>
  <c r="K18" i="58"/>
  <c r="B11" i="4"/>
  <c r="B13" i="4"/>
  <c r="K27" i="4"/>
  <c r="X9" i="58"/>
  <c r="F12" i="58"/>
  <c r="E15" i="58"/>
  <c r="P18" i="58"/>
  <c r="B45" i="58"/>
  <c r="U36" i="4"/>
  <c r="E27" i="4"/>
  <c r="E11" i="4"/>
  <c r="G13" i="4"/>
  <c r="M27" i="4"/>
  <c r="M36" i="4"/>
  <c r="M9" i="57"/>
  <c r="D27" i="57"/>
  <c r="V9" i="57"/>
  <c r="D18" i="57"/>
  <c r="X18" i="57"/>
  <c r="W27" i="57"/>
  <c r="B15" i="23"/>
  <c r="E13" i="23"/>
  <c r="C13" i="23"/>
  <c r="D10" i="23"/>
  <c r="A13" i="23"/>
  <c r="A10" i="23"/>
  <c r="K9" i="23"/>
  <c r="A12" i="23"/>
  <c r="D36" i="23"/>
  <c r="Q9" i="59"/>
  <c r="B12" i="59"/>
  <c r="C15" i="59"/>
  <c r="Z18" i="59"/>
  <c r="C13" i="60"/>
  <c r="K18" i="60"/>
  <c r="H45" i="61"/>
  <c r="H36" i="61"/>
  <c r="Z18" i="61"/>
  <c r="D14" i="61"/>
  <c r="E15" i="61"/>
  <c r="D19" i="61"/>
  <c r="E22" i="61"/>
  <c r="U27" i="61"/>
  <c r="N36" i="62"/>
  <c r="N18" i="62"/>
  <c r="E36" i="62"/>
  <c r="E45" i="62"/>
  <c r="W18" i="62"/>
  <c r="Z27" i="62"/>
  <c r="V36" i="63"/>
  <c r="D45" i="63"/>
  <c r="D18" i="63"/>
  <c r="M27" i="63"/>
  <c r="M18" i="63"/>
  <c r="D36" i="63"/>
  <c r="G18" i="63"/>
  <c r="F15" i="82"/>
  <c r="H13" i="82"/>
  <c r="B12" i="82"/>
  <c r="D10" i="82"/>
  <c r="E15" i="82"/>
  <c r="F13" i="82"/>
  <c r="H11" i="82"/>
  <c r="C10" i="82"/>
  <c r="D14" i="82"/>
  <c r="H12" i="82"/>
  <c r="H10" i="82"/>
  <c r="H15" i="82"/>
  <c r="D13" i="82"/>
  <c r="E10" i="82"/>
  <c r="G15" i="82"/>
  <c r="C13" i="82"/>
  <c r="B10" i="82"/>
  <c r="B15" i="82"/>
  <c r="F12" i="82"/>
  <c r="H14" i="82"/>
  <c r="D12" i="82"/>
  <c r="F11" i="82"/>
  <c r="N9" i="66"/>
  <c r="W18" i="66"/>
  <c r="E18" i="66"/>
  <c r="W9" i="66"/>
  <c r="N27" i="66"/>
  <c r="H18" i="70"/>
  <c r="Q10" i="78"/>
  <c r="E18" i="79"/>
  <c r="E36" i="79"/>
  <c r="W27" i="79"/>
  <c r="W18" i="79"/>
  <c r="N9" i="79"/>
  <c r="W36" i="79"/>
  <c r="N18" i="79"/>
  <c r="W9" i="79"/>
  <c r="B10" i="57"/>
  <c r="H12" i="57"/>
  <c r="E15" i="57"/>
  <c r="O9" i="59"/>
  <c r="U36" i="59"/>
  <c r="M9" i="61"/>
  <c r="D18" i="61"/>
  <c r="D27" i="61"/>
  <c r="D36" i="61"/>
  <c r="P9" i="62"/>
  <c r="F10" i="62"/>
  <c r="D12" i="62"/>
  <c r="G13" i="62"/>
  <c r="G15" i="62"/>
  <c r="D36" i="62"/>
  <c r="Z36" i="63"/>
  <c r="Z27" i="63"/>
  <c r="Z18" i="63"/>
  <c r="Q18" i="63"/>
  <c r="O27" i="82"/>
  <c r="F27" i="82"/>
  <c r="O18" i="82"/>
  <c r="F36" i="82"/>
  <c r="F10" i="64"/>
  <c r="F13" i="64"/>
  <c r="D15" i="64"/>
  <c r="N9" i="65"/>
  <c r="N11" i="66"/>
  <c r="L11" i="66"/>
  <c r="N14" i="66"/>
  <c r="L18" i="69"/>
  <c r="L9" i="69"/>
  <c r="H45" i="68"/>
  <c r="Z27" i="68"/>
  <c r="Q36" i="68"/>
  <c r="Q18" i="68"/>
  <c r="H27" i="68"/>
  <c r="H18" i="68"/>
  <c r="U18" i="77"/>
  <c r="G27" i="82"/>
  <c r="Y18" i="82"/>
  <c r="Y27" i="82"/>
  <c r="D36" i="65"/>
  <c r="M9" i="65"/>
  <c r="N9" i="67"/>
  <c r="W27" i="67"/>
  <c r="E36" i="67"/>
  <c r="N27" i="67"/>
  <c r="N11" i="71"/>
  <c r="B27" i="73"/>
  <c r="T9" i="73"/>
  <c r="K36" i="73"/>
  <c r="B18" i="73"/>
  <c r="K9" i="73"/>
  <c r="T36" i="73"/>
  <c r="T18" i="73"/>
  <c r="T27" i="73"/>
  <c r="B45" i="73"/>
  <c r="T27" i="4"/>
  <c r="G10" i="57"/>
  <c r="C13" i="57"/>
  <c r="C18" i="57"/>
  <c r="F27" i="59"/>
  <c r="V9" i="61"/>
  <c r="E45" i="61"/>
  <c r="H10" i="62"/>
  <c r="C11" i="62"/>
  <c r="F12" i="62"/>
  <c r="Z18" i="82"/>
  <c r="H36" i="82"/>
  <c r="H18" i="82"/>
  <c r="H18" i="64"/>
  <c r="Z36" i="64"/>
  <c r="Z9" i="64"/>
  <c r="H36" i="64"/>
  <c r="Z18" i="64"/>
  <c r="E12" i="64"/>
  <c r="W36" i="65"/>
  <c r="W9" i="65"/>
  <c r="E27" i="65"/>
  <c r="W18" i="65"/>
  <c r="N18" i="65"/>
  <c r="N27" i="70"/>
  <c r="W27" i="70"/>
  <c r="E36" i="70"/>
  <c r="X36" i="75"/>
  <c r="F36" i="75"/>
  <c r="O27" i="75"/>
  <c r="O18" i="75"/>
  <c r="O36" i="75"/>
  <c r="X9" i="75"/>
  <c r="X18" i="75"/>
  <c r="X27" i="75"/>
  <c r="F27" i="75"/>
  <c r="F18" i="75"/>
  <c r="X9" i="59"/>
  <c r="F36" i="59"/>
  <c r="F45" i="59"/>
  <c r="Y18" i="60"/>
  <c r="W9" i="61"/>
  <c r="N27" i="61"/>
  <c r="F14" i="62"/>
  <c r="D15" i="62"/>
  <c r="H14" i="62"/>
  <c r="G45" i="62"/>
  <c r="G36" i="62"/>
  <c r="P27" i="62"/>
  <c r="Y9" i="62"/>
  <c r="D11" i="62"/>
  <c r="G12" i="62"/>
  <c r="C14" i="62"/>
  <c r="P18" i="62"/>
  <c r="C45" i="63"/>
  <c r="C27" i="63"/>
  <c r="U36" i="63"/>
  <c r="C18" i="63"/>
  <c r="L9" i="63"/>
  <c r="U9" i="63"/>
  <c r="L36" i="63"/>
  <c r="F15" i="64"/>
  <c r="D14" i="64"/>
  <c r="C13" i="64"/>
  <c r="C12" i="64"/>
  <c r="C11" i="64"/>
  <c r="E10" i="64"/>
  <c r="K8" i="64"/>
  <c r="L12" i="64" s="1"/>
  <c r="F12" i="64"/>
  <c r="C14" i="64"/>
  <c r="D45" i="66"/>
  <c r="V18" i="66"/>
  <c r="M36" i="66"/>
  <c r="E45" i="83"/>
  <c r="N9" i="83"/>
  <c r="E18" i="83"/>
  <c r="W36" i="83"/>
  <c r="N27" i="83"/>
  <c r="C45" i="68"/>
  <c r="L18" i="68"/>
  <c r="C36" i="77"/>
  <c r="C18" i="77"/>
  <c r="U9" i="77"/>
  <c r="C27" i="77"/>
  <c r="L9" i="77"/>
  <c r="C45" i="77"/>
  <c r="L18" i="77"/>
  <c r="L36" i="77"/>
  <c r="U27" i="77"/>
  <c r="U36" i="77"/>
  <c r="M9" i="80"/>
  <c r="M27" i="80"/>
  <c r="D45" i="80"/>
  <c r="F10" i="65"/>
  <c r="O27" i="65"/>
  <c r="F10" i="67"/>
  <c r="D15" i="67"/>
  <c r="P18" i="67"/>
  <c r="C45" i="67"/>
  <c r="G10" i="66"/>
  <c r="T18" i="66"/>
  <c r="O27" i="66"/>
  <c r="T36" i="66"/>
  <c r="O36" i="83"/>
  <c r="O27" i="83"/>
  <c r="Q36" i="83"/>
  <c r="K18" i="70"/>
  <c r="K9" i="70"/>
  <c r="O9" i="70"/>
  <c r="X18" i="70"/>
  <c r="V27" i="70"/>
  <c r="F11" i="69"/>
  <c r="B12" i="68"/>
  <c r="E15" i="74"/>
  <c r="F15" i="74"/>
  <c r="B13" i="74"/>
  <c r="C10" i="74"/>
  <c r="B14" i="74"/>
  <c r="D11" i="74"/>
  <c r="N9" i="74"/>
  <c r="F11" i="74"/>
  <c r="B15" i="74"/>
  <c r="B10" i="71"/>
  <c r="D13" i="71"/>
  <c r="C15" i="71"/>
  <c r="Y18" i="73"/>
  <c r="G27" i="73"/>
  <c r="G36" i="73"/>
  <c r="D10" i="78"/>
  <c r="E13" i="78"/>
  <c r="D45" i="77"/>
  <c r="M36" i="77"/>
  <c r="Q36" i="75"/>
  <c r="O18" i="65"/>
  <c r="F45" i="65"/>
  <c r="H10" i="67"/>
  <c r="B13" i="67"/>
  <c r="Q18" i="67"/>
  <c r="G45" i="67"/>
  <c r="G13" i="66"/>
  <c r="Q27" i="66"/>
  <c r="W9" i="69"/>
  <c r="Y9" i="68"/>
  <c r="G36" i="68"/>
  <c r="Y36" i="71"/>
  <c r="G36" i="71"/>
  <c r="P9" i="71"/>
  <c r="P36" i="71"/>
  <c r="Y27" i="71"/>
  <c r="G18" i="71"/>
  <c r="Y18" i="71"/>
  <c r="C10" i="71"/>
  <c r="B12" i="71"/>
  <c r="H13" i="71"/>
  <c r="G45" i="71"/>
  <c r="Y18" i="78"/>
  <c r="P9" i="78"/>
  <c r="W36" i="77"/>
  <c r="W18" i="77"/>
  <c r="E27" i="77"/>
  <c r="N36" i="77"/>
  <c r="G27" i="80"/>
  <c r="P36" i="80"/>
  <c r="Y36" i="80"/>
  <c r="G18" i="80"/>
  <c r="P18" i="80"/>
  <c r="H13" i="67"/>
  <c r="Z18" i="83"/>
  <c r="V36" i="70"/>
  <c r="D27" i="70"/>
  <c r="V9" i="70"/>
  <c r="D36" i="70"/>
  <c r="D45" i="70"/>
  <c r="B18" i="74"/>
  <c r="T27" i="74"/>
  <c r="G15" i="71"/>
  <c r="H14" i="71"/>
  <c r="G13" i="71"/>
  <c r="F12" i="71"/>
  <c r="F11" i="71"/>
  <c r="F10" i="71"/>
  <c r="B15" i="71"/>
  <c r="D14" i="71"/>
  <c r="B14" i="71"/>
  <c r="Z36" i="71"/>
  <c r="H45" i="71"/>
  <c r="G10" i="71"/>
  <c r="D12" i="71"/>
  <c r="F15" i="71"/>
  <c r="D14" i="78"/>
  <c r="F12" i="78"/>
  <c r="F15" i="78"/>
  <c r="B14" i="78"/>
  <c r="D12" i="78"/>
  <c r="F10" i="78"/>
  <c r="H14" i="78"/>
  <c r="B13" i="78"/>
  <c r="C11" i="78"/>
  <c r="F14" i="78"/>
  <c r="H12" i="78"/>
  <c r="B11" i="78"/>
  <c r="H45" i="78"/>
  <c r="Z36" i="78"/>
  <c r="Z9" i="78"/>
  <c r="H36" i="78"/>
  <c r="H18" i="78"/>
  <c r="E11" i="78"/>
  <c r="Z18" i="78"/>
  <c r="G45" i="80"/>
  <c r="H10" i="63"/>
  <c r="D13" i="63"/>
  <c r="W36" i="64"/>
  <c r="D12" i="65"/>
  <c r="B14" i="65"/>
  <c r="F18" i="65"/>
  <c r="O36" i="65"/>
  <c r="O9" i="67"/>
  <c r="E11" i="67"/>
  <c r="E14" i="67"/>
  <c r="F18" i="67"/>
  <c r="Y18" i="67"/>
  <c r="U27" i="67"/>
  <c r="P36" i="67"/>
  <c r="F18" i="66"/>
  <c r="F27" i="66"/>
  <c r="G36" i="66"/>
  <c r="B36" i="83"/>
  <c r="B18" i="83"/>
  <c r="X9" i="70"/>
  <c r="M18" i="70"/>
  <c r="F36" i="70"/>
  <c r="C14" i="69"/>
  <c r="G14" i="69"/>
  <c r="C13" i="69"/>
  <c r="D11" i="69"/>
  <c r="Z36" i="69"/>
  <c r="Q9" i="69"/>
  <c r="C10" i="69"/>
  <c r="G12" i="69"/>
  <c r="F14" i="69"/>
  <c r="H18" i="69"/>
  <c r="Z27" i="69"/>
  <c r="F15" i="68"/>
  <c r="H15" i="68"/>
  <c r="B14" i="68"/>
  <c r="F11" i="68"/>
  <c r="G10" i="68"/>
  <c r="C13" i="68"/>
  <c r="E15" i="68"/>
  <c r="Q9" i="71"/>
  <c r="C11" i="71"/>
  <c r="G12" i="71"/>
  <c r="F14" i="71"/>
  <c r="L18" i="73"/>
  <c r="C45" i="73"/>
  <c r="Q9" i="78"/>
  <c r="B12" i="78"/>
  <c r="E15" i="78"/>
  <c r="Y18" i="75"/>
  <c r="P27" i="75"/>
  <c r="G18" i="75"/>
  <c r="P27" i="80"/>
  <c r="C14" i="65"/>
  <c r="P9" i="67"/>
  <c r="H11" i="67"/>
  <c r="F14" i="67"/>
  <c r="G18" i="67"/>
  <c r="Q36" i="67"/>
  <c r="T9" i="66"/>
  <c r="K18" i="66"/>
  <c r="K36" i="66"/>
  <c r="L36" i="83"/>
  <c r="U18" i="83"/>
  <c r="F18" i="83"/>
  <c r="G27" i="83"/>
  <c r="P18" i="70"/>
  <c r="K8" i="69"/>
  <c r="O14" i="69" s="1"/>
  <c r="G10" i="69"/>
  <c r="B15" i="69"/>
  <c r="N18" i="69"/>
  <c r="T27" i="68"/>
  <c r="T18" i="68"/>
  <c r="H10" i="68"/>
  <c r="D13" i="68"/>
  <c r="G15" i="68"/>
  <c r="Y18" i="68"/>
  <c r="T36" i="68"/>
  <c r="B10" i="74"/>
  <c r="G13" i="74"/>
  <c r="K18" i="74"/>
  <c r="U27" i="71"/>
  <c r="U9" i="71"/>
  <c r="D11" i="71"/>
  <c r="G14" i="71"/>
  <c r="G27" i="71"/>
  <c r="E12" i="78"/>
  <c r="H15" i="78"/>
  <c r="Q27" i="78"/>
  <c r="N18" i="77"/>
  <c r="Y27" i="75"/>
  <c r="U18" i="80"/>
  <c r="L9" i="80"/>
  <c r="Y27" i="80"/>
  <c r="B10" i="70"/>
  <c r="D14" i="70"/>
  <c r="X9" i="68"/>
  <c r="E18" i="71"/>
  <c r="T27" i="71"/>
  <c r="B10" i="73"/>
  <c r="B13" i="73"/>
  <c r="H15" i="73"/>
  <c r="Z18" i="73"/>
  <c r="X9" i="78"/>
  <c r="D27" i="78"/>
  <c r="B18" i="77"/>
  <c r="W9" i="75"/>
  <c r="L36" i="75"/>
  <c r="F10" i="79"/>
  <c r="F13" i="79"/>
  <c r="H15" i="79"/>
  <c r="K8" i="80"/>
  <c r="L12" i="80" s="1"/>
  <c r="G10" i="80"/>
  <c r="D14" i="80"/>
  <c r="D15" i="80"/>
  <c r="F18" i="80"/>
  <c r="N27" i="80"/>
  <c r="K8" i="81"/>
  <c r="O15" i="81" s="1"/>
  <c r="K9" i="81"/>
  <c r="F11" i="81"/>
  <c r="N18" i="81"/>
  <c r="C10" i="73"/>
  <c r="C13" i="73"/>
  <c r="E45" i="73"/>
  <c r="K18" i="78"/>
  <c r="F27" i="78"/>
  <c r="K36" i="78"/>
  <c r="U27" i="75"/>
  <c r="G10" i="79"/>
  <c r="B12" i="79"/>
  <c r="G13" i="79"/>
  <c r="C18" i="79"/>
  <c r="N9" i="80"/>
  <c r="F14" i="80"/>
  <c r="E15" i="80"/>
  <c r="O27" i="80"/>
  <c r="T9" i="81"/>
  <c r="G11" i="81"/>
  <c r="T18" i="81"/>
  <c r="U9" i="81"/>
  <c r="G12" i="81"/>
  <c r="D14" i="81"/>
  <c r="B18" i="81"/>
  <c r="U18" i="81"/>
  <c r="F14" i="81"/>
  <c r="C18" i="81"/>
  <c r="V18" i="81"/>
  <c r="V19" i="81"/>
  <c r="E14" i="79"/>
  <c r="L18" i="79"/>
  <c r="E45" i="80"/>
  <c r="B10" i="81"/>
  <c r="G14" i="81"/>
  <c r="D18" i="81"/>
  <c r="Z19" i="81"/>
  <c r="T18" i="71"/>
  <c r="K27" i="71"/>
  <c r="D12" i="73"/>
  <c r="H14" i="73"/>
  <c r="W27" i="73"/>
  <c r="X27" i="78"/>
  <c r="L9" i="75"/>
  <c r="C36" i="75"/>
  <c r="C45" i="75"/>
  <c r="B10" i="79"/>
  <c r="E11" i="79"/>
  <c r="B13" i="79"/>
  <c r="F14" i="79"/>
  <c r="C45" i="79"/>
  <c r="D10" i="80"/>
  <c r="D11" i="80"/>
  <c r="D12" i="80"/>
  <c r="H13" i="80"/>
  <c r="X18" i="80"/>
  <c r="N36" i="80"/>
  <c r="C10" i="81"/>
  <c r="B13" i="81"/>
  <c r="H14" i="81"/>
  <c r="K18" i="81"/>
  <c r="C11" i="81"/>
  <c r="C13" i="81"/>
  <c r="L18" i="81"/>
  <c r="D10" i="79"/>
  <c r="G11" i="79"/>
  <c r="E13" i="79"/>
  <c r="U27" i="79"/>
  <c r="F10" i="80"/>
  <c r="H11" i="80"/>
  <c r="G12" i="80"/>
  <c r="C15" i="80"/>
  <c r="E18" i="80"/>
  <c r="E11" i="81"/>
  <c r="D13" i="81"/>
  <c r="H15" i="81"/>
  <c r="M18" i="81"/>
  <c r="AD18" i="57"/>
  <c r="AD19" i="57" s="1"/>
  <c r="X1" i="57" s="1"/>
  <c r="AD18" i="60"/>
  <c r="AD19" i="60" s="1"/>
  <c r="X1" i="60" s="1"/>
  <c r="AA19" i="23"/>
  <c r="AA20" i="23" s="1"/>
  <c r="V1" i="23" s="1"/>
  <c r="AS11" i="58"/>
  <c r="AT11" i="58" s="1"/>
  <c r="AD18" i="58"/>
  <c r="AD19" i="58" s="1"/>
  <c r="Y1" i="58" s="1"/>
  <c r="AD18" i="61"/>
  <c r="AD19" i="61" s="1"/>
  <c r="X1" i="61" s="1"/>
  <c r="AD18" i="59"/>
  <c r="AD19" i="59" s="1"/>
  <c r="X1" i="59" s="1"/>
  <c r="AD18" i="64"/>
  <c r="AD19" i="64" s="1"/>
  <c r="X1" i="64" s="1"/>
  <c r="AD18" i="62"/>
  <c r="AD19" i="62" s="1"/>
  <c r="X1" i="62" s="1"/>
  <c r="AD18" i="63"/>
  <c r="AD19" i="63" s="1"/>
  <c r="X1" i="63" s="1"/>
  <c r="AD18" i="66"/>
  <c r="AD19" i="66" s="1"/>
  <c r="X1" i="66" s="1"/>
  <c r="AD18" i="83"/>
  <c r="AD19" i="83" s="1"/>
  <c r="X1" i="83" s="1"/>
  <c r="AD18" i="82"/>
  <c r="AD19" i="82" s="1"/>
  <c r="X1" i="82" s="1"/>
  <c r="AD18" i="67"/>
  <c r="AD19" i="67" s="1"/>
  <c r="X1" i="67" s="1"/>
  <c r="AD18" i="69"/>
  <c r="AD19" i="69" s="1"/>
  <c r="X1" i="69" s="1"/>
  <c r="AD18" i="74"/>
  <c r="AD19" i="74" s="1"/>
  <c r="X1" i="74" s="1"/>
  <c r="AD18" i="65"/>
  <c r="AD19" i="65" s="1"/>
  <c r="X1" i="65" s="1"/>
  <c r="AD18" i="73"/>
  <c r="AD19" i="73" s="1"/>
  <c r="X1" i="73" s="1"/>
  <c r="AD18" i="68"/>
  <c r="AD19" i="68" s="1"/>
  <c r="X1" i="68" s="1"/>
  <c r="AD18" i="75"/>
  <c r="AD19" i="75" s="1"/>
  <c r="X1" i="75" s="1"/>
  <c r="AD18" i="71"/>
  <c r="AD19" i="71" s="1"/>
  <c r="X1" i="71" s="1"/>
  <c r="AD18" i="78"/>
  <c r="AD19" i="78" s="1"/>
  <c r="X1" i="78" s="1"/>
  <c r="AD18" i="77"/>
  <c r="AD18" i="70"/>
  <c r="AD19" i="70" s="1"/>
  <c r="X1" i="70" s="1"/>
  <c r="AD18" i="80"/>
  <c r="AD19" i="80" s="1"/>
  <c r="X1" i="80" s="1"/>
  <c r="AD18" i="79"/>
  <c r="AD19" i="79" s="1"/>
  <c r="X1" i="79" s="1"/>
  <c r="AD18" i="81"/>
  <c r="C45" i="58"/>
  <c r="L36" i="58"/>
  <c r="L9" i="58"/>
  <c r="U9" i="58"/>
  <c r="U27" i="58"/>
  <c r="C27" i="58"/>
  <c r="C18" i="58"/>
  <c r="C36" i="58"/>
  <c r="U36" i="58"/>
  <c r="L18" i="58"/>
  <c r="L27" i="58"/>
  <c r="U18" i="58"/>
  <c r="W36" i="59"/>
  <c r="E36" i="59"/>
  <c r="N36" i="59"/>
  <c r="W18" i="59"/>
  <c r="N9" i="59"/>
  <c r="W27" i="59"/>
  <c r="E18" i="59"/>
  <c r="N18" i="59"/>
  <c r="E45" i="59"/>
  <c r="N27" i="59"/>
  <c r="E27" i="59"/>
  <c r="W9" i="59"/>
  <c r="A36" i="23"/>
  <c r="Q27" i="23"/>
  <c r="A45" i="23"/>
  <c r="I36" i="23"/>
  <c r="I9" i="23"/>
  <c r="I18" i="23"/>
  <c r="A27" i="23"/>
  <c r="Q18" i="23"/>
  <c r="A18" i="23"/>
  <c r="Q9" i="23"/>
  <c r="Q36" i="23"/>
  <c r="I27" i="23"/>
  <c r="C45" i="60"/>
  <c r="C27" i="60"/>
  <c r="L9" i="60"/>
  <c r="U36" i="60"/>
  <c r="L27" i="60"/>
  <c r="U18" i="60"/>
  <c r="C36" i="60"/>
  <c r="U27" i="60"/>
  <c r="C18" i="60"/>
  <c r="L36" i="60"/>
  <c r="L18" i="60"/>
  <c r="B45" i="63"/>
  <c r="T27" i="63"/>
  <c r="K27" i="63"/>
  <c r="T9" i="63"/>
  <c r="K36" i="63"/>
  <c r="K18" i="63"/>
  <c r="B27" i="63"/>
  <c r="B36" i="63"/>
  <c r="T36" i="63"/>
  <c r="K9" i="63"/>
  <c r="B18" i="63"/>
  <c r="T18" i="63"/>
  <c r="J13" i="4"/>
  <c r="I15" i="4"/>
  <c r="J14" i="4"/>
  <c r="M13" i="4"/>
  <c r="O14" i="4"/>
  <c r="D27" i="58"/>
  <c r="D18" i="58"/>
  <c r="V9" i="58"/>
  <c r="V36" i="58"/>
  <c r="M18" i="58"/>
  <c r="D45" i="58"/>
  <c r="D36" i="58"/>
  <c r="M27" i="58"/>
  <c r="V18" i="58"/>
  <c r="V27" i="58"/>
  <c r="M9" i="58"/>
  <c r="D36" i="74"/>
  <c r="V27" i="74"/>
  <c r="M18" i="74"/>
  <c r="M27" i="74"/>
  <c r="M36" i="74"/>
  <c r="D18" i="74"/>
  <c r="M9" i="74"/>
  <c r="D27" i="74"/>
  <c r="V36" i="74"/>
  <c r="V18" i="74"/>
  <c r="D45" i="74"/>
  <c r="V9" i="74"/>
  <c r="M27" i="60"/>
  <c r="D18" i="60"/>
  <c r="V9" i="60"/>
  <c r="D36" i="60"/>
  <c r="V27" i="60"/>
  <c r="M9" i="60"/>
  <c r="M36" i="60"/>
  <c r="J18" i="23"/>
  <c r="P36" i="59"/>
  <c r="Y36" i="59"/>
  <c r="P9" i="59"/>
  <c r="P27" i="59"/>
  <c r="E36" i="60"/>
  <c r="W27" i="60"/>
  <c r="N18" i="60"/>
  <c r="N9" i="60"/>
  <c r="E45" i="60"/>
  <c r="W9" i="60"/>
  <c r="B45" i="61"/>
  <c r="B36" i="61"/>
  <c r="T27" i="61"/>
  <c r="K18" i="61"/>
  <c r="K36" i="61"/>
  <c r="T18" i="61"/>
  <c r="K9" i="61"/>
  <c r="T36" i="61"/>
  <c r="B27" i="61"/>
  <c r="G36" i="64"/>
  <c r="Y9" i="64"/>
  <c r="Y36" i="64"/>
  <c r="P27" i="64"/>
  <c r="Y18" i="64"/>
  <c r="P9" i="64"/>
  <c r="Y27" i="64"/>
  <c r="G18" i="64"/>
  <c r="G27" i="64"/>
  <c r="G45" i="64"/>
  <c r="F36" i="58"/>
  <c r="X27" i="58"/>
  <c r="P9" i="58"/>
  <c r="Z9" i="58"/>
  <c r="D11" i="58"/>
  <c r="H12" i="58"/>
  <c r="B13" i="58"/>
  <c r="E14" i="58"/>
  <c r="H15" i="58"/>
  <c r="H18" i="58"/>
  <c r="T18" i="58"/>
  <c r="K27" i="58"/>
  <c r="E36" i="58"/>
  <c r="Q36" i="58"/>
  <c r="E45" i="58"/>
  <c r="C36" i="4"/>
  <c r="S27" i="4"/>
  <c r="L9" i="4"/>
  <c r="V9" i="4"/>
  <c r="F11" i="4"/>
  <c r="C12" i="4"/>
  <c r="G14" i="4"/>
  <c r="D15" i="4"/>
  <c r="I18" i="4"/>
  <c r="S18" i="4"/>
  <c r="D27" i="4"/>
  <c r="W27" i="4"/>
  <c r="I36" i="4"/>
  <c r="S36" i="4"/>
  <c r="D45" i="57"/>
  <c r="D36" i="57"/>
  <c r="Z9" i="57"/>
  <c r="E11" i="57"/>
  <c r="D13" i="57"/>
  <c r="D15" i="57"/>
  <c r="P18" i="57"/>
  <c r="G27" i="57"/>
  <c r="V27" i="57"/>
  <c r="C36" i="57"/>
  <c r="P36" i="57"/>
  <c r="B45" i="57"/>
  <c r="O9" i="23"/>
  <c r="C10" i="23"/>
  <c r="D11" i="23"/>
  <c r="C12" i="23"/>
  <c r="D13" i="23"/>
  <c r="K18" i="23"/>
  <c r="W18" i="23"/>
  <c r="J27" i="23"/>
  <c r="E36" i="23"/>
  <c r="C18" i="59"/>
  <c r="P18" i="59"/>
  <c r="G36" i="59"/>
  <c r="M18" i="60"/>
  <c r="D45" i="60"/>
  <c r="C45" i="61"/>
  <c r="L36" i="61"/>
  <c r="U18" i="61"/>
  <c r="U36" i="61"/>
  <c r="C27" i="61"/>
  <c r="C36" i="61"/>
  <c r="C18" i="61"/>
  <c r="U9" i="61"/>
  <c r="L27" i="61"/>
  <c r="B18" i="61"/>
  <c r="O36" i="61"/>
  <c r="N27" i="63"/>
  <c r="E18" i="63"/>
  <c r="W9" i="63"/>
  <c r="N36" i="63"/>
  <c r="W27" i="63"/>
  <c r="N18" i="63"/>
  <c r="W36" i="63"/>
  <c r="N9" i="63"/>
  <c r="E45" i="63"/>
  <c r="W36" i="82"/>
  <c r="E45" i="82"/>
  <c r="W18" i="82"/>
  <c r="W9" i="82"/>
  <c r="E36" i="82"/>
  <c r="W27" i="82"/>
  <c r="N9" i="82"/>
  <c r="E18" i="82"/>
  <c r="N36" i="82"/>
  <c r="N27" i="82"/>
  <c r="E27" i="82"/>
  <c r="J36" i="23"/>
  <c r="B36" i="23"/>
  <c r="R18" i="23"/>
  <c r="T27" i="57"/>
  <c r="K27" i="57"/>
  <c r="K27" i="23"/>
  <c r="K8" i="58"/>
  <c r="T9" i="58"/>
  <c r="C10" i="58"/>
  <c r="F11" i="58"/>
  <c r="B12" i="58"/>
  <c r="D13" i="58"/>
  <c r="G14" i="58"/>
  <c r="B15" i="58"/>
  <c r="B18" i="58"/>
  <c r="Y27" i="58"/>
  <c r="H36" i="58"/>
  <c r="G45" i="58"/>
  <c r="O9" i="4"/>
  <c r="B10" i="4"/>
  <c r="E12" i="4"/>
  <c r="C13" i="4"/>
  <c r="A18" i="4"/>
  <c r="F27" i="4"/>
  <c r="V36" i="4"/>
  <c r="O27" i="57"/>
  <c r="O36" i="57"/>
  <c r="O9" i="57"/>
  <c r="C10" i="57"/>
  <c r="G11" i="57"/>
  <c r="B12" i="57"/>
  <c r="G13" i="57"/>
  <c r="B14" i="57"/>
  <c r="T18" i="57"/>
  <c r="L27" i="57"/>
  <c r="X27" i="57"/>
  <c r="F36" i="57"/>
  <c r="F45" i="57"/>
  <c r="F45" i="23"/>
  <c r="F18" i="23"/>
  <c r="V9" i="23"/>
  <c r="V36" i="23"/>
  <c r="N18" i="23"/>
  <c r="R9" i="23"/>
  <c r="F10" i="23"/>
  <c r="F11" i="23"/>
  <c r="F12" i="23"/>
  <c r="G13" i="23"/>
  <c r="B18" i="23"/>
  <c r="M18" i="23"/>
  <c r="K27" i="59"/>
  <c r="B18" i="59"/>
  <c r="T9" i="59"/>
  <c r="B45" i="59"/>
  <c r="B36" i="59"/>
  <c r="K36" i="59"/>
  <c r="L9" i="59"/>
  <c r="Y9" i="59"/>
  <c r="T18" i="59"/>
  <c r="G27" i="59"/>
  <c r="E27" i="60"/>
  <c r="N36" i="60"/>
  <c r="X18" i="61"/>
  <c r="O27" i="62"/>
  <c r="F18" i="62"/>
  <c r="X9" i="62"/>
  <c r="F36" i="62"/>
  <c r="X27" i="62"/>
  <c r="O18" i="62"/>
  <c r="X36" i="62"/>
  <c r="X18" i="62"/>
  <c r="O18" i="64"/>
  <c r="A27" i="4"/>
  <c r="Q18" i="4"/>
  <c r="C45" i="57"/>
  <c r="U27" i="57"/>
  <c r="U18" i="57"/>
  <c r="B10" i="58"/>
  <c r="E11" i="58"/>
  <c r="C13" i="58"/>
  <c r="W27" i="58"/>
  <c r="G36" i="58"/>
  <c r="T18" i="4"/>
  <c r="T36" i="4"/>
  <c r="T36" i="57"/>
  <c r="R36" i="23"/>
  <c r="C45" i="23"/>
  <c r="C15" i="58"/>
  <c r="W18" i="58"/>
  <c r="L18" i="4"/>
  <c r="V18" i="4"/>
  <c r="Q27" i="4"/>
  <c r="B15" i="57"/>
  <c r="H14" i="57"/>
  <c r="F13" i="57"/>
  <c r="D12" i="57"/>
  <c r="B11" i="57"/>
  <c r="H10" i="57"/>
  <c r="G36" i="57"/>
  <c r="Y27" i="57"/>
  <c r="Y9" i="57"/>
  <c r="T9" i="57"/>
  <c r="D10" i="57"/>
  <c r="H11" i="57"/>
  <c r="C12" i="57"/>
  <c r="H13" i="57"/>
  <c r="C14" i="57"/>
  <c r="G15" i="57"/>
  <c r="B27" i="57"/>
  <c r="G45" i="57"/>
  <c r="F15" i="23"/>
  <c r="C14" i="23"/>
  <c r="E12" i="23"/>
  <c r="B11" i="23"/>
  <c r="G10" i="23"/>
  <c r="C15" i="23"/>
  <c r="F14" i="23"/>
  <c r="A15" i="23"/>
  <c r="D14" i="23"/>
  <c r="F13" i="23"/>
  <c r="C11" i="23"/>
  <c r="E10" i="23"/>
  <c r="G27" i="23"/>
  <c r="O18" i="23"/>
  <c r="O27" i="23"/>
  <c r="G18" i="23"/>
  <c r="W27" i="23"/>
  <c r="G11" i="23"/>
  <c r="G12" i="23"/>
  <c r="D15" i="23"/>
  <c r="C18" i="23"/>
  <c r="U36" i="23"/>
  <c r="C36" i="59"/>
  <c r="U27" i="59"/>
  <c r="L18" i="59"/>
  <c r="C45" i="59"/>
  <c r="U9" i="59"/>
  <c r="G18" i="59"/>
  <c r="U18" i="59"/>
  <c r="P9" i="60"/>
  <c r="E18" i="60"/>
  <c r="V18" i="60"/>
  <c r="G27" i="60"/>
  <c r="F36" i="61"/>
  <c r="X27" i="61"/>
  <c r="O18" i="61"/>
  <c r="O9" i="61"/>
  <c r="F45" i="61"/>
  <c r="X9" i="61"/>
  <c r="O27" i="61"/>
  <c r="F18" i="61"/>
  <c r="K27" i="61"/>
  <c r="X36" i="61"/>
  <c r="F45" i="62"/>
  <c r="P18" i="64"/>
  <c r="G18" i="65"/>
  <c r="G27" i="65"/>
  <c r="G45" i="65"/>
  <c r="Y9" i="65"/>
  <c r="Y27" i="65"/>
  <c r="P27" i="65"/>
  <c r="P9" i="65"/>
  <c r="Y18" i="65"/>
  <c r="P36" i="65"/>
  <c r="P18" i="65"/>
  <c r="Y36" i="65"/>
  <c r="G36" i="65"/>
  <c r="K27" i="62"/>
  <c r="B18" i="62"/>
  <c r="T9" i="62"/>
  <c r="B36" i="62"/>
  <c r="T27" i="62"/>
  <c r="K18" i="62"/>
  <c r="K36" i="62"/>
  <c r="K9" i="62"/>
  <c r="B45" i="62"/>
  <c r="B27" i="62"/>
  <c r="T36" i="62"/>
  <c r="X36" i="64"/>
  <c r="F45" i="64"/>
  <c r="X27" i="64"/>
  <c r="F36" i="64"/>
  <c r="F18" i="64"/>
  <c r="X9" i="64"/>
  <c r="O9" i="64"/>
  <c r="O27" i="64"/>
  <c r="X18" i="64"/>
  <c r="B36" i="57"/>
  <c r="S36" i="23"/>
  <c r="C27" i="23"/>
  <c r="S9" i="23"/>
  <c r="F14" i="58"/>
  <c r="M9" i="23"/>
  <c r="E27" i="23"/>
  <c r="M27" i="23"/>
  <c r="P36" i="60"/>
  <c r="Y36" i="60"/>
  <c r="G45" i="60"/>
  <c r="G36" i="60"/>
  <c r="Y9" i="60"/>
  <c r="G18" i="60"/>
  <c r="P18" i="60"/>
  <c r="D27" i="60"/>
  <c r="T9" i="61"/>
  <c r="D10" i="58"/>
  <c r="G11" i="58"/>
  <c r="C12" i="58"/>
  <c r="E13" i="58"/>
  <c r="H14" i="58"/>
  <c r="Q9" i="4"/>
  <c r="E10" i="58"/>
  <c r="H11" i="58"/>
  <c r="D12" i="58"/>
  <c r="F13" i="58"/>
  <c r="N18" i="58"/>
  <c r="E27" i="58"/>
  <c r="P27" i="58"/>
  <c r="W36" i="58"/>
  <c r="G15" i="4"/>
  <c r="D14" i="4"/>
  <c r="A13" i="4"/>
  <c r="F12" i="4"/>
  <c r="C11" i="4"/>
  <c r="G18" i="4"/>
  <c r="W9" i="4"/>
  <c r="D10" i="4"/>
  <c r="A11" i="4"/>
  <c r="E13" i="4"/>
  <c r="B14" i="4"/>
  <c r="W18" i="4"/>
  <c r="I27" i="4"/>
  <c r="D36" i="4"/>
  <c r="N36" i="4"/>
  <c r="K8" i="57"/>
  <c r="T8" i="57" s="1"/>
  <c r="Q36" i="57"/>
  <c r="Z36" i="57"/>
  <c r="H27" i="57"/>
  <c r="U9" i="57"/>
  <c r="E10" i="57"/>
  <c r="E12" i="57"/>
  <c r="D14" i="57"/>
  <c r="H15" i="57"/>
  <c r="L18" i="57"/>
  <c r="C27" i="57"/>
  <c r="K36" i="57"/>
  <c r="H45" i="57"/>
  <c r="I8" i="23"/>
  <c r="J9" i="23"/>
  <c r="U9" i="23"/>
  <c r="A14" i="23"/>
  <c r="E15" i="23"/>
  <c r="S18" i="23"/>
  <c r="B27" i="23"/>
  <c r="R27" i="23"/>
  <c r="W36" i="23"/>
  <c r="G45" i="23"/>
  <c r="M36" i="59"/>
  <c r="V18" i="59"/>
  <c r="D45" i="59"/>
  <c r="D18" i="59"/>
  <c r="V36" i="59"/>
  <c r="D27" i="59"/>
  <c r="M18" i="59"/>
  <c r="L27" i="59"/>
  <c r="G45" i="59"/>
  <c r="W18" i="60"/>
  <c r="V36" i="60"/>
  <c r="F27" i="64"/>
  <c r="P36" i="64"/>
  <c r="B10" i="59"/>
  <c r="F12" i="59"/>
  <c r="C13" i="59"/>
  <c r="X18" i="59"/>
  <c r="F36" i="60"/>
  <c r="O36" i="60"/>
  <c r="X18" i="60"/>
  <c r="T9" i="60"/>
  <c r="D10" i="60"/>
  <c r="B11" i="60"/>
  <c r="M11" i="60"/>
  <c r="H12" i="60"/>
  <c r="E13" i="60"/>
  <c r="Q13" i="60"/>
  <c r="N14" i="60"/>
  <c r="O18" i="60"/>
  <c r="F27" i="60"/>
  <c r="Q9" i="61"/>
  <c r="D10" i="61"/>
  <c r="E12" i="61"/>
  <c r="C14" i="61"/>
  <c r="H15" i="61"/>
  <c r="D24" i="61"/>
  <c r="B23" i="61"/>
  <c r="G22" i="61"/>
  <c r="D21" i="61"/>
  <c r="G19" i="61"/>
  <c r="H24" i="61"/>
  <c r="F23" i="61"/>
  <c r="C22" i="61"/>
  <c r="H21" i="61"/>
  <c r="E20" i="61"/>
  <c r="C19" i="61"/>
  <c r="G24" i="61"/>
  <c r="E23" i="61"/>
  <c r="B22" i="61"/>
  <c r="G21" i="61"/>
  <c r="D20" i="61"/>
  <c r="B19" i="61"/>
  <c r="K17" i="61"/>
  <c r="F20" i="61"/>
  <c r="G23" i="61"/>
  <c r="E27" i="62"/>
  <c r="N9" i="62"/>
  <c r="N27" i="62"/>
  <c r="E18" i="62"/>
  <c r="W9" i="62"/>
  <c r="W36" i="62"/>
  <c r="F18" i="63"/>
  <c r="X18" i="63"/>
  <c r="H45" i="82"/>
  <c r="Z9" i="82"/>
  <c r="Q36" i="82"/>
  <c r="Q27" i="82"/>
  <c r="Q18" i="82"/>
  <c r="C18" i="82"/>
  <c r="Z27" i="82"/>
  <c r="Z36" i="82"/>
  <c r="E12" i="65"/>
  <c r="C27" i="66"/>
  <c r="L9" i="66"/>
  <c r="L36" i="66"/>
  <c r="L18" i="66"/>
  <c r="U18" i="66"/>
  <c r="C18" i="66"/>
  <c r="U27" i="66"/>
  <c r="C36" i="66"/>
  <c r="U9" i="66"/>
  <c r="U36" i="66"/>
  <c r="L27" i="66"/>
  <c r="X36" i="69"/>
  <c r="O36" i="69"/>
  <c r="F27" i="69"/>
  <c r="O18" i="69"/>
  <c r="O9" i="69"/>
  <c r="O27" i="69"/>
  <c r="X27" i="69"/>
  <c r="X9" i="69"/>
  <c r="F18" i="69"/>
  <c r="F45" i="69"/>
  <c r="F36" i="69"/>
  <c r="X18" i="69"/>
  <c r="B15" i="59"/>
  <c r="G14" i="59"/>
  <c r="D13" i="59"/>
  <c r="F11" i="59"/>
  <c r="C10" i="59"/>
  <c r="K8" i="59"/>
  <c r="E10" i="59"/>
  <c r="B11" i="59"/>
  <c r="H12" i="59"/>
  <c r="F13" i="59"/>
  <c r="C14" i="59"/>
  <c r="D15" i="60"/>
  <c r="F13" i="60"/>
  <c r="C12" i="60"/>
  <c r="H11" i="60"/>
  <c r="E10" i="60"/>
  <c r="K9" i="60"/>
  <c r="G10" i="60"/>
  <c r="D11" i="60"/>
  <c r="O11" i="60"/>
  <c r="H13" i="60"/>
  <c r="E14" i="60"/>
  <c r="P14" i="60"/>
  <c r="B15" i="60"/>
  <c r="P36" i="61"/>
  <c r="Y18" i="61"/>
  <c r="G45" i="61"/>
  <c r="Y9" i="61"/>
  <c r="G27" i="61"/>
  <c r="F10" i="61"/>
  <c r="C11" i="61"/>
  <c r="G12" i="61"/>
  <c r="P18" i="61"/>
  <c r="Q36" i="61"/>
  <c r="F36" i="63"/>
  <c r="X27" i="63"/>
  <c r="O18" i="63"/>
  <c r="O36" i="63"/>
  <c r="O9" i="63"/>
  <c r="O27" i="63"/>
  <c r="F27" i="63"/>
  <c r="B27" i="64"/>
  <c r="K9" i="64"/>
  <c r="T36" i="64"/>
  <c r="K27" i="64"/>
  <c r="T18" i="64"/>
  <c r="B45" i="64"/>
  <c r="K36" i="64"/>
  <c r="B36" i="64"/>
  <c r="B15" i="65"/>
  <c r="G14" i="65"/>
  <c r="F15" i="65"/>
  <c r="E13" i="65"/>
  <c r="B12" i="65"/>
  <c r="G11" i="65"/>
  <c r="D14" i="65"/>
  <c r="F12" i="65"/>
  <c r="C11" i="65"/>
  <c r="H10" i="65"/>
  <c r="E15" i="65"/>
  <c r="E14" i="65"/>
  <c r="G13" i="65"/>
  <c r="C10" i="65"/>
  <c r="C15" i="65"/>
  <c r="B13" i="65"/>
  <c r="C12" i="65"/>
  <c r="B11" i="65"/>
  <c r="D10" i="65"/>
  <c r="B10" i="65"/>
  <c r="H14" i="65"/>
  <c r="H13" i="65"/>
  <c r="H12" i="65"/>
  <c r="H11" i="65"/>
  <c r="H15" i="65"/>
  <c r="F14" i="65"/>
  <c r="F13" i="65"/>
  <c r="G12" i="65"/>
  <c r="F11" i="65"/>
  <c r="G10" i="65"/>
  <c r="D13" i="65"/>
  <c r="E10" i="65"/>
  <c r="C13" i="65"/>
  <c r="D36" i="67"/>
  <c r="V27" i="67"/>
  <c r="M18" i="67"/>
  <c r="M36" i="67"/>
  <c r="D18" i="67"/>
  <c r="D45" i="67"/>
  <c r="V36" i="67"/>
  <c r="D27" i="67"/>
  <c r="M27" i="67"/>
  <c r="M9" i="67"/>
  <c r="V9" i="67"/>
  <c r="V18" i="67"/>
  <c r="N15" i="60"/>
  <c r="P13" i="60"/>
  <c r="M12" i="60"/>
  <c r="O10" i="60"/>
  <c r="K13" i="60"/>
  <c r="O15" i="60"/>
  <c r="T18" i="60"/>
  <c r="K27" i="60"/>
  <c r="T36" i="60"/>
  <c r="B15" i="61"/>
  <c r="H14" i="61"/>
  <c r="F13" i="61"/>
  <c r="D12" i="61"/>
  <c r="B11" i="61"/>
  <c r="H10" i="61"/>
  <c r="G14" i="61"/>
  <c r="E13" i="61"/>
  <c r="C12" i="61"/>
  <c r="G10" i="61"/>
  <c r="Z36" i="61"/>
  <c r="H27" i="61"/>
  <c r="Q27" i="61"/>
  <c r="H18" i="61"/>
  <c r="D11" i="61"/>
  <c r="H12" i="61"/>
  <c r="B13" i="61"/>
  <c r="F14" i="61"/>
  <c r="C15" i="61"/>
  <c r="Q18" i="61"/>
  <c r="X9" i="63"/>
  <c r="K18" i="64"/>
  <c r="O10" i="65"/>
  <c r="P11" i="65"/>
  <c r="K10" i="60"/>
  <c r="P15" i="60"/>
  <c r="K8" i="61"/>
  <c r="E11" i="61"/>
  <c r="C13" i="61"/>
  <c r="D15" i="61"/>
  <c r="P27" i="61"/>
  <c r="X36" i="63"/>
  <c r="C36" i="82"/>
  <c r="U27" i="82"/>
  <c r="L18" i="82"/>
  <c r="C27" i="82"/>
  <c r="L9" i="82"/>
  <c r="C45" i="82"/>
  <c r="U9" i="82"/>
  <c r="L27" i="82"/>
  <c r="L36" i="82"/>
  <c r="U36" i="82"/>
  <c r="Q11" i="67"/>
  <c r="K15" i="67"/>
  <c r="N14" i="67"/>
  <c r="Q12" i="67"/>
  <c r="K11" i="67"/>
  <c r="M10" i="67"/>
  <c r="N11" i="67"/>
  <c r="Q10" i="67"/>
  <c r="O14" i="67"/>
  <c r="Q9" i="62"/>
  <c r="B10" i="62"/>
  <c r="E11" i="62"/>
  <c r="H12" i="62"/>
  <c r="C13" i="62"/>
  <c r="P14" i="62"/>
  <c r="K15" i="62"/>
  <c r="U18" i="62"/>
  <c r="H27" i="62"/>
  <c r="L36" i="62"/>
  <c r="V36" i="62"/>
  <c r="Y9" i="63"/>
  <c r="F11" i="63"/>
  <c r="C12" i="63"/>
  <c r="G14" i="63"/>
  <c r="D15" i="63"/>
  <c r="H18" i="63"/>
  <c r="H36" i="63"/>
  <c r="G45" i="63"/>
  <c r="C15" i="82"/>
  <c r="G13" i="82"/>
  <c r="E12" i="82"/>
  <c r="C11" i="82"/>
  <c r="F14" i="82"/>
  <c r="B13" i="82"/>
  <c r="G12" i="82"/>
  <c r="B11" i="82"/>
  <c r="G10" i="82"/>
  <c r="K8" i="82"/>
  <c r="Y9" i="82"/>
  <c r="G11" i="82"/>
  <c r="C12" i="82"/>
  <c r="G14" i="82"/>
  <c r="D15" i="82"/>
  <c r="P18" i="82"/>
  <c r="P27" i="82"/>
  <c r="G45" i="82"/>
  <c r="C15" i="64"/>
  <c r="H14" i="64"/>
  <c r="E13" i="64"/>
  <c r="B12" i="64"/>
  <c r="G11" i="64"/>
  <c r="D10" i="64"/>
  <c r="E15" i="64"/>
  <c r="G14" i="64"/>
  <c r="D12" i="64"/>
  <c r="F11" i="64"/>
  <c r="W9" i="64"/>
  <c r="H10" i="64"/>
  <c r="H12" i="64"/>
  <c r="H13" i="64"/>
  <c r="H15" i="64"/>
  <c r="E18" i="64"/>
  <c r="Q18" i="64"/>
  <c r="H27" i="64"/>
  <c r="W27" i="64"/>
  <c r="E36" i="64"/>
  <c r="Q36" i="64"/>
  <c r="H45" i="65"/>
  <c r="H27" i="65"/>
  <c r="Q18" i="65"/>
  <c r="Q27" i="65"/>
  <c r="Q36" i="65"/>
  <c r="Z36" i="65"/>
  <c r="Z18" i="65"/>
  <c r="Q9" i="65"/>
  <c r="V9" i="65"/>
  <c r="D18" i="65"/>
  <c r="P11" i="62"/>
  <c r="K12" i="62"/>
  <c r="Q14" i="62"/>
  <c r="L18" i="62"/>
  <c r="V18" i="62"/>
  <c r="U27" i="62"/>
  <c r="C36" i="62"/>
  <c r="M36" i="62"/>
  <c r="H45" i="62"/>
  <c r="D27" i="63"/>
  <c r="M9" i="63"/>
  <c r="Z9" i="63"/>
  <c r="G11" i="63"/>
  <c r="E12" i="63"/>
  <c r="B13" i="63"/>
  <c r="H14" i="63"/>
  <c r="V18" i="63"/>
  <c r="H45" i="63"/>
  <c r="N10" i="64"/>
  <c r="D27" i="62"/>
  <c r="Z36" i="62"/>
  <c r="E15" i="63"/>
  <c r="B14" i="63"/>
  <c r="G13" i="63"/>
  <c r="D12" i="63"/>
  <c r="F10" i="63"/>
  <c r="P36" i="63"/>
  <c r="Y18" i="63"/>
  <c r="Y36" i="63"/>
  <c r="G27" i="63"/>
  <c r="D10" i="63"/>
  <c r="B11" i="63"/>
  <c r="H12" i="63"/>
  <c r="E13" i="63"/>
  <c r="C14" i="63"/>
  <c r="H27" i="63"/>
  <c r="D36" i="64"/>
  <c r="V27" i="64"/>
  <c r="M18" i="64"/>
  <c r="M27" i="64"/>
  <c r="D27" i="64"/>
  <c r="M36" i="65"/>
  <c r="V18" i="65"/>
  <c r="V36" i="65"/>
  <c r="D27" i="65"/>
  <c r="M18" i="65"/>
  <c r="D45" i="65"/>
  <c r="V27" i="65"/>
  <c r="M27" i="65"/>
  <c r="Z18" i="62"/>
  <c r="K8" i="63"/>
  <c r="E10" i="63"/>
  <c r="C11" i="63"/>
  <c r="F13" i="63"/>
  <c r="D14" i="63"/>
  <c r="P18" i="63"/>
  <c r="Q36" i="63"/>
  <c r="P9" i="82"/>
  <c r="G36" i="82"/>
  <c r="P36" i="82"/>
  <c r="N36" i="64"/>
  <c r="W18" i="64"/>
  <c r="N9" i="64"/>
  <c r="N18" i="64"/>
  <c r="E27" i="64"/>
  <c r="M36" i="64"/>
  <c r="P24" i="65"/>
  <c r="O23" i="65"/>
  <c r="M23" i="65"/>
  <c r="M24" i="65"/>
  <c r="O22" i="65"/>
  <c r="C36" i="70"/>
  <c r="U27" i="70"/>
  <c r="L18" i="70"/>
  <c r="L36" i="70"/>
  <c r="C18" i="70"/>
  <c r="U18" i="70"/>
  <c r="C45" i="70"/>
  <c r="U36" i="70"/>
  <c r="L9" i="70"/>
  <c r="L27" i="70"/>
  <c r="U9" i="70"/>
  <c r="K15" i="69"/>
  <c r="Q13" i="69"/>
  <c r="M11" i="69"/>
  <c r="Q14" i="69"/>
  <c r="M14" i="69"/>
  <c r="P13" i="69"/>
  <c r="L27" i="64"/>
  <c r="C18" i="64"/>
  <c r="U9" i="64"/>
  <c r="U18" i="64"/>
  <c r="X36" i="65"/>
  <c r="F36" i="65"/>
  <c r="X27" i="65"/>
  <c r="X18" i="65"/>
  <c r="O9" i="65"/>
  <c r="G13" i="67"/>
  <c r="H36" i="67"/>
  <c r="W27" i="69"/>
  <c r="C15" i="67"/>
  <c r="H14" i="67"/>
  <c r="E13" i="67"/>
  <c r="B12" i="67"/>
  <c r="G11" i="67"/>
  <c r="D10" i="67"/>
  <c r="C14" i="67"/>
  <c r="F13" i="67"/>
  <c r="H12" i="67"/>
  <c r="B11" i="67"/>
  <c r="E10" i="67"/>
  <c r="H15" i="67"/>
  <c r="B14" i="67"/>
  <c r="D13" i="67"/>
  <c r="G12" i="67"/>
  <c r="C10" i="67"/>
  <c r="G15" i="67"/>
  <c r="C13" i="67"/>
  <c r="F12" i="67"/>
  <c r="B10" i="67"/>
  <c r="E15" i="67"/>
  <c r="G14" i="67"/>
  <c r="D12" i="67"/>
  <c r="F11" i="67"/>
  <c r="Q27" i="67"/>
  <c r="Z18" i="67"/>
  <c r="Q9" i="67"/>
  <c r="Z27" i="67"/>
  <c r="H18" i="67"/>
  <c r="Z9" i="67"/>
  <c r="F15" i="67"/>
  <c r="D15" i="66"/>
  <c r="F13" i="66"/>
  <c r="C12" i="66"/>
  <c r="H11" i="66"/>
  <c r="E10" i="66"/>
  <c r="C15" i="66"/>
  <c r="F14" i="66"/>
  <c r="B12" i="66"/>
  <c r="E11" i="66"/>
  <c r="H10" i="66"/>
  <c r="F15" i="66"/>
  <c r="E14" i="66"/>
  <c r="E13" i="66"/>
  <c r="F12" i="66"/>
  <c r="F11" i="66"/>
  <c r="F10" i="66"/>
  <c r="E15" i="66"/>
  <c r="D14" i="66"/>
  <c r="D13" i="66"/>
  <c r="E12" i="66"/>
  <c r="D11" i="66"/>
  <c r="D10" i="66"/>
  <c r="B15" i="66"/>
  <c r="C14" i="66"/>
  <c r="C13" i="66"/>
  <c r="D12" i="66"/>
  <c r="C11" i="66"/>
  <c r="C10" i="66"/>
  <c r="Y36" i="66"/>
  <c r="G18" i="66"/>
  <c r="P27" i="66"/>
  <c r="Y18" i="66"/>
  <c r="G45" i="66"/>
  <c r="P9" i="66"/>
  <c r="B10" i="66"/>
  <c r="B11" i="66"/>
  <c r="B13" i="66"/>
  <c r="B14" i="66"/>
  <c r="V36" i="83"/>
  <c r="M9" i="83"/>
  <c r="D36" i="83"/>
  <c r="V27" i="83"/>
  <c r="M36" i="83"/>
  <c r="M27" i="83"/>
  <c r="D18" i="83"/>
  <c r="V9" i="83"/>
  <c r="D45" i="83"/>
  <c r="M18" i="83"/>
  <c r="D27" i="83"/>
  <c r="K14" i="66"/>
  <c r="M12" i="66"/>
  <c r="N12" i="66"/>
  <c r="O14" i="66"/>
  <c r="M13" i="66"/>
  <c r="L12" i="66"/>
  <c r="M10" i="66"/>
  <c r="Q36" i="66"/>
  <c r="Z18" i="66"/>
  <c r="H45" i="66"/>
  <c r="Q9" i="66"/>
  <c r="H36" i="66"/>
  <c r="Z27" i="66"/>
  <c r="H18" i="66"/>
  <c r="Z9" i="66"/>
  <c r="V18" i="83"/>
  <c r="B27" i="67"/>
  <c r="K9" i="67"/>
  <c r="B36" i="67"/>
  <c r="T9" i="67"/>
  <c r="B18" i="67"/>
  <c r="K36" i="67"/>
  <c r="T36" i="67"/>
  <c r="G10" i="67"/>
  <c r="D11" i="67"/>
  <c r="K27" i="67"/>
  <c r="B45" i="67"/>
  <c r="K10" i="66"/>
  <c r="H12" i="66"/>
  <c r="H13" i="66"/>
  <c r="H14" i="66"/>
  <c r="H15" i="66"/>
  <c r="H27" i="66"/>
  <c r="Y27" i="66"/>
  <c r="P36" i="66"/>
  <c r="F27" i="83"/>
  <c r="F45" i="83"/>
  <c r="X9" i="83"/>
  <c r="O18" i="83"/>
  <c r="X36" i="83"/>
  <c r="X27" i="83"/>
  <c r="X18" i="83"/>
  <c r="F36" i="83"/>
  <c r="Y36" i="70"/>
  <c r="P27" i="70"/>
  <c r="Y18" i="70"/>
  <c r="G36" i="70"/>
  <c r="Y9" i="70"/>
  <c r="Y27" i="70"/>
  <c r="P9" i="70"/>
  <c r="G27" i="70"/>
  <c r="G18" i="70"/>
  <c r="N36" i="69"/>
  <c r="W18" i="69"/>
  <c r="E18" i="69"/>
  <c r="N27" i="69"/>
  <c r="N9" i="69"/>
  <c r="E45" i="69"/>
  <c r="E36" i="69"/>
  <c r="E27" i="69"/>
  <c r="E36" i="68"/>
  <c r="W27" i="68"/>
  <c r="N18" i="68"/>
  <c r="N36" i="68"/>
  <c r="E18" i="68"/>
  <c r="W36" i="68"/>
  <c r="E27" i="68"/>
  <c r="N27" i="68"/>
  <c r="W18" i="68"/>
  <c r="E45" i="68"/>
  <c r="W9" i="68"/>
  <c r="N9" i="68"/>
  <c r="G19" i="65"/>
  <c r="C20" i="65"/>
  <c r="G22" i="65"/>
  <c r="N27" i="65"/>
  <c r="E45" i="65"/>
  <c r="L27" i="67"/>
  <c r="C18" i="67"/>
  <c r="U9" i="67"/>
  <c r="Y9" i="67"/>
  <c r="U18" i="67"/>
  <c r="X27" i="67"/>
  <c r="G36" i="67"/>
  <c r="D36" i="66"/>
  <c r="W9" i="83"/>
  <c r="E27" i="83"/>
  <c r="N18" i="83"/>
  <c r="C10" i="83"/>
  <c r="F12" i="83"/>
  <c r="C13" i="83"/>
  <c r="W18" i="83"/>
  <c r="E36" i="83"/>
  <c r="F27" i="70"/>
  <c r="O18" i="70"/>
  <c r="X36" i="70"/>
  <c r="F45" i="70"/>
  <c r="X27" i="70"/>
  <c r="G10" i="70"/>
  <c r="B12" i="70"/>
  <c r="E45" i="67"/>
  <c r="N36" i="67"/>
  <c r="W18" i="67"/>
  <c r="M27" i="66"/>
  <c r="D18" i="66"/>
  <c r="V9" i="66"/>
  <c r="V27" i="66"/>
  <c r="M9" i="66"/>
  <c r="V36" i="66"/>
  <c r="H15" i="83"/>
  <c r="F14" i="83"/>
  <c r="D13" i="83"/>
  <c r="B12" i="83"/>
  <c r="H11" i="83"/>
  <c r="F10" i="83"/>
  <c r="B15" i="83"/>
  <c r="G14" i="83"/>
  <c r="B13" i="83"/>
  <c r="G12" i="83"/>
  <c r="C11" i="83"/>
  <c r="H10" i="83"/>
  <c r="G45" i="83"/>
  <c r="P27" i="83"/>
  <c r="G18" i="83"/>
  <c r="G36" i="83"/>
  <c r="Y18" i="83"/>
  <c r="P36" i="83"/>
  <c r="E10" i="83"/>
  <c r="B11" i="83"/>
  <c r="F13" i="83"/>
  <c r="B14" i="83"/>
  <c r="B15" i="70"/>
  <c r="G14" i="70"/>
  <c r="D13" i="70"/>
  <c r="F11" i="70"/>
  <c r="C10" i="70"/>
  <c r="K8" i="70"/>
  <c r="C14" i="70"/>
  <c r="F13" i="70"/>
  <c r="H12" i="70"/>
  <c r="H15" i="70"/>
  <c r="B14" i="70"/>
  <c r="E13" i="70"/>
  <c r="G12" i="70"/>
  <c r="E15" i="70"/>
  <c r="H14" i="70"/>
  <c r="D12" i="70"/>
  <c r="G11" i="70"/>
  <c r="F14" i="70"/>
  <c r="E12" i="70"/>
  <c r="C11" i="70"/>
  <c r="D10" i="70"/>
  <c r="F12" i="70"/>
  <c r="B13" i="70"/>
  <c r="B27" i="69"/>
  <c r="K9" i="69"/>
  <c r="T27" i="69"/>
  <c r="B45" i="69"/>
  <c r="B36" i="69"/>
  <c r="T9" i="69"/>
  <c r="K18" i="69"/>
  <c r="K27" i="69"/>
  <c r="N18" i="67"/>
  <c r="E27" i="67"/>
  <c r="W36" i="67"/>
  <c r="E36" i="66"/>
  <c r="W27" i="66"/>
  <c r="N18" i="66"/>
  <c r="E45" i="66"/>
  <c r="M18" i="66"/>
  <c r="D27" i="66"/>
  <c r="W36" i="66"/>
  <c r="K8" i="83"/>
  <c r="T8" i="83" s="1"/>
  <c r="Z27" i="83"/>
  <c r="Q18" i="83"/>
  <c r="Q27" i="83"/>
  <c r="H27" i="83"/>
  <c r="G10" i="83"/>
  <c r="D11" i="83"/>
  <c r="G13" i="83"/>
  <c r="C14" i="83"/>
  <c r="Y27" i="83"/>
  <c r="Y36" i="83"/>
  <c r="B11" i="70"/>
  <c r="C13" i="70"/>
  <c r="L27" i="69"/>
  <c r="C18" i="69"/>
  <c r="U9" i="69"/>
  <c r="C45" i="69"/>
  <c r="C36" i="69"/>
  <c r="U36" i="69"/>
  <c r="C27" i="69"/>
  <c r="L36" i="69"/>
  <c r="B18" i="69"/>
  <c r="T18" i="69"/>
  <c r="K36" i="69"/>
  <c r="G23" i="65"/>
  <c r="D22" i="65"/>
  <c r="F20" i="65"/>
  <c r="D19" i="65"/>
  <c r="B19" i="65"/>
  <c r="H20" i="65"/>
  <c r="E21" i="65"/>
  <c r="B22" i="65"/>
  <c r="E24" i="65"/>
  <c r="O18" i="67"/>
  <c r="F27" i="67"/>
  <c r="F45" i="67"/>
  <c r="O36" i="66"/>
  <c r="X18" i="66"/>
  <c r="F36" i="66"/>
  <c r="X9" i="66"/>
  <c r="O18" i="66"/>
  <c r="E27" i="66"/>
  <c r="X36" i="66"/>
  <c r="E11" i="83"/>
  <c r="H13" i="83"/>
  <c r="D14" i="83"/>
  <c r="P18" i="83"/>
  <c r="Z36" i="83"/>
  <c r="K27" i="70"/>
  <c r="B18" i="70"/>
  <c r="T9" i="70"/>
  <c r="B45" i="70"/>
  <c r="B36" i="70"/>
  <c r="T36" i="70"/>
  <c r="B27" i="70"/>
  <c r="T18" i="70"/>
  <c r="D11" i="70"/>
  <c r="G13" i="70"/>
  <c r="K36" i="70"/>
  <c r="U18" i="69"/>
  <c r="C27" i="68"/>
  <c r="L9" i="68"/>
  <c r="C36" i="68"/>
  <c r="U9" i="68"/>
  <c r="C18" i="68"/>
  <c r="L36" i="68"/>
  <c r="U36" i="68"/>
  <c r="L27" i="68"/>
  <c r="U18" i="68"/>
  <c r="U27" i="68"/>
  <c r="O36" i="71"/>
  <c r="X18" i="71"/>
  <c r="F45" i="71"/>
  <c r="X27" i="71"/>
  <c r="F36" i="71"/>
  <c r="X9" i="71"/>
  <c r="F18" i="71"/>
  <c r="X36" i="71"/>
  <c r="F27" i="71"/>
  <c r="O18" i="71"/>
  <c r="O27" i="71"/>
  <c r="W36" i="70"/>
  <c r="N36" i="70"/>
  <c r="E27" i="70"/>
  <c r="N18" i="70"/>
  <c r="N9" i="70"/>
  <c r="E18" i="70"/>
  <c r="L27" i="74"/>
  <c r="C18" i="74"/>
  <c r="U9" i="74"/>
  <c r="U18" i="74"/>
  <c r="U27" i="74"/>
  <c r="L9" i="74"/>
  <c r="L36" i="74"/>
  <c r="C27" i="74"/>
  <c r="C36" i="74"/>
  <c r="L18" i="74"/>
  <c r="U36" i="74"/>
  <c r="C45" i="74"/>
  <c r="G45" i="77"/>
  <c r="P36" i="77"/>
  <c r="Y18" i="77"/>
  <c r="Y27" i="77"/>
  <c r="G36" i="77"/>
  <c r="Y9" i="77"/>
  <c r="Y36" i="77"/>
  <c r="P27" i="77"/>
  <c r="G18" i="77"/>
  <c r="P9" i="77"/>
  <c r="P18" i="77"/>
  <c r="G27" i="77"/>
  <c r="M27" i="71"/>
  <c r="D18" i="71"/>
  <c r="V9" i="71"/>
  <c r="V27" i="71"/>
  <c r="M9" i="71"/>
  <c r="D45" i="71"/>
  <c r="D36" i="71"/>
  <c r="M36" i="71"/>
  <c r="V36" i="71"/>
  <c r="X36" i="73"/>
  <c r="X18" i="73"/>
  <c r="O36" i="73"/>
  <c r="X9" i="73"/>
  <c r="F36" i="73"/>
  <c r="X27" i="73"/>
  <c r="F27" i="73"/>
  <c r="O18" i="73"/>
  <c r="O27" i="73"/>
  <c r="F45" i="73"/>
  <c r="O9" i="73"/>
  <c r="F36" i="77"/>
  <c r="X27" i="77"/>
  <c r="O18" i="77"/>
  <c r="F45" i="77"/>
  <c r="O36" i="77"/>
  <c r="F18" i="77"/>
  <c r="X36" i="77"/>
  <c r="O27" i="77"/>
  <c r="X18" i="77"/>
  <c r="X9" i="77"/>
  <c r="O9" i="77"/>
  <c r="F27" i="77"/>
  <c r="F18" i="68"/>
  <c r="N36" i="74"/>
  <c r="W18" i="74"/>
  <c r="E45" i="74"/>
  <c r="W27" i="74"/>
  <c r="E27" i="74"/>
  <c r="E18" i="74"/>
  <c r="W9" i="74"/>
  <c r="N18" i="74"/>
  <c r="M18" i="71"/>
  <c r="E36" i="78"/>
  <c r="W27" i="78"/>
  <c r="N18" i="78"/>
  <c r="W9" i="78"/>
  <c r="W36" i="78"/>
  <c r="W18" i="78"/>
  <c r="N27" i="78"/>
  <c r="N9" i="78"/>
  <c r="E18" i="78"/>
  <c r="N36" i="78"/>
  <c r="E27" i="78"/>
  <c r="O36" i="68"/>
  <c r="X18" i="68"/>
  <c r="X36" i="68"/>
  <c r="F27" i="68"/>
  <c r="O18" i="68"/>
  <c r="F45" i="68"/>
  <c r="O9" i="68"/>
  <c r="N27" i="74"/>
  <c r="W36" i="74"/>
  <c r="T36" i="83"/>
  <c r="M36" i="70"/>
  <c r="V18" i="70"/>
  <c r="M27" i="70"/>
  <c r="D36" i="69"/>
  <c r="V27" i="69"/>
  <c r="M18" i="69"/>
  <c r="Z9" i="69"/>
  <c r="H11" i="69"/>
  <c r="E12" i="69"/>
  <c r="B13" i="69"/>
  <c r="F15" i="69"/>
  <c r="V18" i="69"/>
  <c r="Y27" i="69"/>
  <c r="H36" i="69"/>
  <c r="G45" i="69"/>
  <c r="M27" i="68"/>
  <c r="D18" i="68"/>
  <c r="V9" i="68"/>
  <c r="Z9" i="68"/>
  <c r="G11" i="68"/>
  <c r="E12" i="68"/>
  <c r="B13" i="68"/>
  <c r="H14" i="68"/>
  <c r="V18" i="68"/>
  <c r="Y27" i="68"/>
  <c r="H36" i="68"/>
  <c r="D45" i="68"/>
  <c r="X36" i="74"/>
  <c r="F45" i="74"/>
  <c r="X27" i="74"/>
  <c r="F36" i="74"/>
  <c r="F27" i="74"/>
  <c r="O18" i="74"/>
  <c r="Q9" i="74"/>
  <c r="F10" i="74"/>
  <c r="E11" i="74"/>
  <c r="E12" i="74"/>
  <c r="D13" i="74"/>
  <c r="E14" i="74"/>
  <c r="O27" i="74"/>
  <c r="H36" i="74"/>
  <c r="E36" i="71"/>
  <c r="W27" i="71"/>
  <c r="N18" i="71"/>
  <c r="N9" i="71"/>
  <c r="E45" i="71"/>
  <c r="E15" i="77"/>
  <c r="B14" i="77"/>
  <c r="G13" i="77"/>
  <c r="D12" i="77"/>
  <c r="F10" i="77"/>
  <c r="F15" i="77"/>
  <c r="H14" i="77"/>
  <c r="B13" i="77"/>
  <c r="E12" i="77"/>
  <c r="G11" i="77"/>
  <c r="D15" i="77"/>
  <c r="G14" i="77"/>
  <c r="C12" i="77"/>
  <c r="F11" i="77"/>
  <c r="B15" i="77"/>
  <c r="E14" i="77"/>
  <c r="H13" i="77"/>
  <c r="D11" i="77"/>
  <c r="G10" i="77"/>
  <c r="G15" i="77"/>
  <c r="D13" i="77"/>
  <c r="B11" i="77"/>
  <c r="H10" i="77"/>
  <c r="C15" i="77"/>
  <c r="C13" i="77"/>
  <c r="H12" i="77"/>
  <c r="E10" i="77"/>
  <c r="G12" i="77"/>
  <c r="D10" i="77"/>
  <c r="D14" i="77"/>
  <c r="B12" i="77"/>
  <c r="B10" i="77"/>
  <c r="K8" i="77"/>
  <c r="E11" i="77"/>
  <c r="H15" i="77"/>
  <c r="C11" i="77"/>
  <c r="F12" i="77"/>
  <c r="F13" i="77"/>
  <c r="C15" i="74"/>
  <c r="H14" i="74"/>
  <c r="E13" i="74"/>
  <c r="B12" i="74"/>
  <c r="G11" i="74"/>
  <c r="D10" i="74"/>
  <c r="C14" i="74"/>
  <c r="F13" i="74"/>
  <c r="H12" i="74"/>
  <c r="B11" i="74"/>
  <c r="E10" i="74"/>
  <c r="Q36" i="74"/>
  <c r="Q27" i="74"/>
  <c r="Z18" i="74"/>
  <c r="H10" i="74"/>
  <c r="H11" i="74"/>
  <c r="G12" i="74"/>
  <c r="H13" i="74"/>
  <c r="G14" i="74"/>
  <c r="G15" i="74"/>
  <c r="Q18" i="74"/>
  <c r="L27" i="73"/>
  <c r="U27" i="73"/>
  <c r="L9" i="73"/>
  <c r="U18" i="73"/>
  <c r="L36" i="73"/>
  <c r="U9" i="73"/>
  <c r="C36" i="73"/>
  <c r="C27" i="73"/>
  <c r="E10" i="69"/>
  <c r="B11" i="69"/>
  <c r="H12" i="69"/>
  <c r="F13" i="69"/>
  <c r="Z18" i="69"/>
  <c r="Q27" i="69"/>
  <c r="Y36" i="69"/>
  <c r="D15" i="68"/>
  <c r="F13" i="68"/>
  <c r="C12" i="68"/>
  <c r="H11" i="68"/>
  <c r="E10" i="68"/>
  <c r="D10" i="68"/>
  <c r="B11" i="68"/>
  <c r="H12" i="68"/>
  <c r="E13" i="68"/>
  <c r="C14" i="68"/>
  <c r="Z18" i="68"/>
  <c r="Q27" i="68"/>
  <c r="G45" i="68"/>
  <c r="K8" i="74"/>
  <c r="H15" i="74"/>
  <c r="P11" i="71"/>
  <c r="H18" i="71"/>
  <c r="Q36" i="71"/>
  <c r="H27" i="71"/>
  <c r="Q18" i="71"/>
  <c r="Q27" i="71"/>
  <c r="Z18" i="71"/>
  <c r="D36" i="73"/>
  <c r="V27" i="73"/>
  <c r="D45" i="73"/>
  <c r="D18" i="73"/>
  <c r="V9" i="73"/>
  <c r="M36" i="73"/>
  <c r="D27" i="73"/>
  <c r="M9" i="73"/>
  <c r="V36" i="73"/>
  <c r="M18" i="73"/>
  <c r="V18" i="73"/>
  <c r="N15" i="78"/>
  <c r="O10" i="78"/>
  <c r="P14" i="78"/>
  <c r="L12" i="78"/>
  <c r="O11" i="78"/>
  <c r="N13" i="78"/>
  <c r="N11" i="78"/>
  <c r="N10" i="78"/>
  <c r="L15" i="78"/>
  <c r="M11" i="78"/>
  <c r="K15" i="78"/>
  <c r="L14" i="78"/>
  <c r="L13" i="78"/>
  <c r="P15" i="78"/>
  <c r="Q13" i="78"/>
  <c r="O13" i="78"/>
  <c r="Q12" i="78"/>
  <c r="K11" i="78"/>
  <c r="P11" i="78"/>
  <c r="C15" i="69"/>
  <c r="H14" i="69"/>
  <c r="E13" i="69"/>
  <c r="B12" i="69"/>
  <c r="G11" i="69"/>
  <c r="D10" i="69"/>
  <c r="F10" i="69"/>
  <c r="C11" i="69"/>
  <c r="G13" i="69"/>
  <c r="D14" i="69"/>
  <c r="P18" i="69"/>
  <c r="K8" i="68"/>
  <c r="F10" i="68"/>
  <c r="C11" i="68"/>
  <c r="G13" i="68"/>
  <c r="D14" i="68"/>
  <c r="P18" i="68"/>
  <c r="G27" i="68"/>
  <c r="Z36" i="68"/>
  <c r="B27" i="74"/>
  <c r="K9" i="74"/>
  <c r="T36" i="74"/>
  <c r="K27" i="74"/>
  <c r="B45" i="74"/>
  <c r="B36" i="74"/>
  <c r="T9" i="74"/>
  <c r="Z9" i="71"/>
  <c r="H36" i="71"/>
  <c r="C18" i="73"/>
  <c r="Q15" i="78"/>
  <c r="D15" i="71"/>
  <c r="F13" i="71"/>
  <c r="C12" i="71"/>
  <c r="H11" i="71"/>
  <c r="E10" i="71"/>
  <c r="D10" i="71"/>
  <c r="B11" i="71"/>
  <c r="H12" i="71"/>
  <c r="E13" i="71"/>
  <c r="C14" i="71"/>
  <c r="C18" i="71"/>
  <c r="N36" i="73"/>
  <c r="E36" i="73"/>
  <c r="N18" i="73"/>
  <c r="E27" i="73"/>
  <c r="N27" i="73"/>
  <c r="E18" i="73"/>
  <c r="G10" i="73"/>
  <c r="D13" i="73"/>
  <c r="Z36" i="77"/>
  <c r="H36" i="77"/>
  <c r="H18" i="77"/>
  <c r="H27" i="77"/>
  <c r="Q18" i="77"/>
  <c r="Q27" i="77"/>
  <c r="H45" i="77"/>
  <c r="Z18" i="77"/>
  <c r="Q9" i="77"/>
  <c r="Z27" i="77"/>
  <c r="C15" i="75"/>
  <c r="H14" i="75"/>
  <c r="E13" i="75"/>
  <c r="B12" i="75"/>
  <c r="G11" i="75"/>
  <c r="D10" i="75"/>
  <c r="H15" i="75"/>
  <c r="E14" i="75"/>
  <c r="B13" i="75"/>
  <c r="G12" i="75"/>
  <c r="D11" i="75"/>
  <c r="D15" i="75"/>
  <c r="C14" i="75"/>
  <c r="C13" i="75"/>
  <c r="C12" i="75"/>
  <c r="B11" i="75"/>
  <c r="B10" i="75"/>
  <c r="F15" i="75"/>
  <c r="B14" i="75"/>
  <c r="F13" i="75"/>
  <c r="G10" i="75"/>
  <c r="G15" i="75"/>
  <c r="F12" i="75"/>
  <c r="F10" i="75"/>
  <c r="E15" i="75"/>
  <c r="E12" i="75"/>
  <c r="E10" i="75"/>
  <c r="B15" i="75"/>
  <c r="G14" i="75"/>
  <c r="D12" i="75"/>
  <c r="C10" i="75"/>
  <c r="K8" i="75"/>
  <c r="D14" i="75"/>
  <c r="H13" i="75"/>
  <c r="F11" i="75"/>
  <c r="H12" i="75"/>
  <c r="G13" i="75"/>
  <c r="H10" i="75"/>
  <c r="E11" i="75"/>
  <c r="P36" i="73"/>
  <c r="Y36" i="73"/>
  <c r="P27" i="73"/>
  <c r="G18" i="73"/>
  <c r="G45" i="73"/>
  <c r="P18" i="73"/>
  <c r="O36" i="78"/>
  <c r="X18" i="78"/>
  <c r="F45" i="78"/>
  <c r="F18" i="78"/>
  <c r="O27" i="78"/>
  <c r="O9" i="78"/>
  <c r="X36" i="78"/>
  <c r="B27" i="77"/>
  <c r="K18" i="77"/>
  <c r="T36" i="77"/>
  <c r="K9" i="77"/>
  <c r="T9" i="77"/>
  <c r="K36" i="77"/>
  <c r="B45" i="77"/>
  <c r="B36" i="77"/>
  <c r="K27" i="77"/>
  <c r="D15" i="73"/>
  <c r="F13" i="73"/>
  <c r="C12" i="73"/>
  <c r="H11" i="73"/>
  <c r="E10" i="73"/>
  <c r="E15" i="73"/>
  <c r="G14" i="73"/>
  <c r="C15" i="73"/>
  <c r="F14" i="73"/>
  <c r="B12" i="73"/>
  <c r="E11" i="73"/>
  <c r="H10" i="73"/>
  <c r="D14" i="73"/>
  <c r="G13" i="73"/>
  <c r="C11" i="73"/>
  <c r="F10" i="73"/>
  <c r="K8" i="73"/>
  <c r="Y9" i="73"/>
  <c r="B11" i="73"/>
  <c r="F12" i="73"/>
  <c r="B14" i="73"/>
  <c r="Y36" i="78"/>
  <c r="P36" i="78"/>
  <c r="G45" i="78"/>
  <c r="G36" i="78"/>
  <c r="Y27" i="78"/>
  <c r="G18" i="78"/>
  <c r="Y9" i="78"/>
  <c r="G27" i="78"/>
  <c r="P18" i="78"/>
  <c r="P27" i="78"/>
  <c r="F36" i="78"/>
  <c r="T27" i="77"/>
  <c r="C27" i="71"/>
  <c r="L9" i="71"/>
  <c r="U18" i="71"/>
  <c r="L27" i="71"/>
  <c r="D11" i="73"/>
  <c r="G12" i="73"/>
  <c r="C14" i="73"/>
  <c r="Z27" i="73"/>
  <c r="H36" i="73"/>
  <c r="D15" i="78"/>
  <c r="F13" i="78"/>
  <c r="C12" i="78"/>
  <c r="H11" i="78"/>
  <c r="E10" i="78"/>
  <c r="B15" i="78"/>
  <c r="E14" i="78"/>
  <c r="H13" i="78"/>
  <c r="D11" i="78"/>
  <c r="G10" i="78"/>
  <c r="H27" i="78"/>
  <c r="Q18" i="78"/>
  <c r="U9" i="78"/>
  <c r="H10" i="78"/>
  <c r="G11" i="78"/>
  <c r="G12" i="78"/>
  <c r="G13" i="78"/>
  <c r="G14" i="78"/>
  <c r="G15" i="78"/>
  <c r="C18" i="78"/>
  <c r="V27" i="78"/>
  <c r="C36" i="78"/>
  <c r="Q36" i="78"/>
  <c r="C45" i="78"/>
  <c r="Q27" i="75"/>
  <c r="H18" i="75"/>
  <c r="Z9" i="75"/>
  <c r="H27" i="75"/>
  <c r="Z18" i="75"/>
  <c r="H36" i="75"/>
  <c r="H45" i="75"/>
  <c r="Z36" i="75"/>
  <c r="Q18" i="75"/>
  <c r="M9" i="78"/>
  <c r="U18" i="78"/>
  <c r="L27" i="78"/>
  <c r="E36" i="77"/>
  <c r="F45" i="79"/>
  <c r="O27" i="79"/>
  <c r="F18" i="79"/>
  <c r="F36" i="79"/>
  <c r="X27" i="79"/>
  <c r="X36" i="79"/>
  <c r="O9" i="79"/>
  <c r="F27" i="79"/>
  <c r="O18" i="79"/>
  <c r="O36" i="79"/>
  <c r="X18" i="79"/>
  <c r="X9" i="79"/>
  <c r="C27" i="78"/>
  <c r="L9" i="78"/>
  <c r="U27" i="78"/>
  <c r="V18" i="78"/>
  <c r="D27" i="77"/>
  <c r="M9" i="77"/>
  <c r="M27" i="77"/>
  <c r="V18" i="77"/>
  <c r="D36" i="77"/>
  <c r="V9" i="77"/>
  <c r="G36" i="79"/>
  <c r="Y27" i="79"/>
  <c r="P18" i="79"/>
  <c r="P36" i="79"/>
  <c r="Y9" i="79"/>
  <c r="G45" i="79"/>
  <c r="G27" i="79"/>
  <c r="Y36" i="79"/>
  <c r="Y18" i="79"/>
  <c r="G18" i="79"/>
  <c r="P27" i="79"/>
  <c r="P9" i="79"/>
  <c r="M27" i="78"/>
  <c r="D18" i="78"/>
  <c r="V9" i="78"/>
  <c r="D45" i="78"/>
  <c r="D36" i="78"/>
  <c r="E45" i="77"/>
  <c r="N27" i="77"/>
  <c r="E18" i="77"/>
  <c r="W9" i="77"/>
  <c r="W27" i="77"/>
  <c r="N9" i="77"/>
  <c r="M18" i="77"/>
  <c r="D36" i="75"/>
  <c r="V27" i="75"/>
  <c r="M18" i="75"/>
  <c r="V36" i="75"/>
  <c r="V18" i="75"/>
  <c r="D27" i="75"/>
  <c r="M36" i="75"/>
  <c r="M9" i="75"/>
  <c r="D45" i="75"/>
  <c r="V9" i="75"/>
  <c r="Q36" i="79"/>
  <c r="Z18" i="79"/>
  <c r="H45" i="79"/>
  <c r="Z36" i="79"/>
  <c r="Q27" i="79"/>
  <c r="H18" i="79"/>
  <c r="Q18" i="79"/>
  <c r="H36" i="79"/>
  <c r="H27" i="79"/>
  <c r="Q9" i="79"/>
  <c r="Z9" i="79"/>
  <c r="G27" i="75"/>
  <c r="P9" i="75"/>
  <c r="G36" i="75"/>
  <c r="G45" i="75"/>
  <c r="Y36" i="75"/>
  <c r="P36" i="75"/>
  <c r="Z15" i="79"/>
  <c r="W14" i="79"/>
  <c r="T13" i="79"/>
  <c r="Y12" i="79"/>
  <c r="V11" i="79"/>
  <c r="V14" i="79"/>
  <c r="Z13" i="79"/>
  <c r="T12" i="79"/>
  <c r="X11" i="79"/>
  <c r="T10" i="79"/>
  <c r="B17" i="79"/>
  <c r="U14" i="79"/>
  <c r="Y13" i="79"/>
  <c r="W11" i="79"/>
  <c r="X15" i="79"/>
  <c r="W13" i="79"/>
  <c r="Z12" i="79"/>
  <c r="T11" i="79"/>
  <c r="Y10" i="79"/>
  <c r="Y15" i="79"/>
  <c r="Y14" i="79"/>
  <c r="V13" i="79"/>
  <c r="V12" i="79"/>
  <c r="U10" i="79"/>
  <c r="W15" i="79"/>
  <c r="X14" i="79"/>
  <c r="U13" i="79"/>
  <c r="U15" i="79"/>
  <c r="T15" i="79"/>
  <c r="Z10" i="79"/>
  <c r="W12" i="79"/>
  <c r="V15" i="79"/>
  <c r="Z14" i="79"/>
  <c r="X10" i="79"/>
  <c r="X12" i="79"/>
  <c r="B27" i="75"/>
  <c r="K9" i="75"/>
  <c r="K36" i="75"/>
  <c r="T18" i="75"/>
  <c r="B45" i="75"/>
  <c r="B36" i="75"/>
  <c r="T9" i="75"/>
  <c r="T27" i="75"/>
  <c r="U11" i="79"/>
  <c r="T14" i="79"/>
  <c r="N36" i="75"/>
  <c r="W18" i="75"/>
  <c r="W27" i="75"/>
  <c r="N18" i="75"/>
  <c r="N9" i="75"/>
  <c r="E27" i="75"/>
  <c r="L27" i="75"/>
  <c r="C18" i="75"/>
  <c r="U9" i="75"/>
  <c r="U36" i="75"/>
  <c r="L27" i="79"/>
  <c r="U36" i="79"/>
  <c r="C36" i="79"/>
  <c r="C27" i="79"/>
  <c r="U18" i="79"/>
  <c r="L9" i="79"/>
  <c r="C45" i="80"/>
  <c r="L36" i="80"/>
  <c r="U36" i="80"/>
  <c r="L27" i="80"/>
  <c r="C18" i="80"/>
  <c r="U27" i="80"/>
  <c r="L18" i="80"/>
  <c r="C27" i="80"/>
  <c r="C36" i="80"/>
  <c r="U9" i="80"/>
  <c r="F45" i="75"/>
  <c r="F15" i="79"/>
  <c r="C14" i="79"/>
  <c r="H13" i="79"/>
  <c r="E12" i="79"/>
  <c r="E10" i="79"/>
  <c r="H11" i="79"/>
  <c r="D12" i="79"/>
  <c r="G14" i="79"/>
  <c r="C15" i="79"/>
  <c r="B45" i="80"/>
  <c r="B36" i="80"/>
  <c r="T27" i="80"/>
  <c r="K36" i="80"/>
  <c r="T18" i="80"/>
  <c r="T9" i="80"/>
  <c r="K27" i="80"/>
  <c r="K18" i="80"/>
  <c r="K9" i="80"/>
  <c r="B27" i="80"/>
  <c r="E15" i="79"/>
  <c r="V36" i="80"/>
  <c r="D18" i="80"/>
  <c r="M36" i="80"/>
  <c r="D27" i="80"/>
  <c r="D36" i="80"/>
  <c r="V27" i="80"/>
  <c r="V18" i="80"/>
  <c r="M18" i="80"/>
  <c r="E27" i="79"/>
  <c r="N27" i="79"/>
  <c r="E45" i="79"/>
  <c r="N36" i="79"/>
  <c r="H10" i="79"/>
  <c r="C11" i="79"/>
  <c r="H12" i="79"/>
  <c r="D13" i="79"/>
  <c r="G15" i="79"/>
  <c r="V9" i="80"/>
  <c r="X36" i="80"/>
  <c r="X27" i="80"/>
  <c r="O18" i="80"/>
  <c r="O9" i="80"/>
  <c r="O27" i="81"/>
  <c r="F18" i="81"/>
  <c r="F36" i="81"/>
  <c r="X27" i="81"/>
  <c r="O18" i="81"/>
  <c r="O36" i="81"/>
  <c r="X36" i="81"/>
  <c r="F45" i="81"/>
  <c r="F27" i="81"/>
  <c r="X9" i="81"/>
  <c r="X18" i="81"/>
  <c r="O9" i="81"/>
  <c r="M10" i="80"/>
  <c r="N13" i="80"/>
  <c r="F36" i="80"/>
  <c r="X9" i="80"/>
  <c r="Y24" i="81"/>
  <c r="W23" i="81"/>
  <c r="T22" i="81"/>
  <c r="Y21" i="81"/>
  <c r="V20" i="81"/>
  <c r="T19" i="81"/>
  <c r="X24" i="81"/>
  <c r="V23" i="81"/>
  <c r="X21" i="81"/>
  <c r="U20" i="81"/>
  <c r="W24" i="81"/>
  <c r="V24" i="81"/>
  <c r="U24" i="81"/>
  <c r="T24" i="81"/>
  <c r="Z23" i="81"/>
  <c r="B26" i="81"/>
  <c r="Z24" i="81"/>
  <c r="X23" i="81"/>
  <c r="U22" i="81"/>
  <c r="Z21" i="81"/>
  <c r="W20" i="81"/>
  <c r="U19" i="81"/>
  <c r="Y22" i="81"/>
  <c r="W21" i="81"/>
  <c r="Y20" i="81"/>
  <c r="Y19" i="81"/>
  <c r="Y23" i="81"/>
  <c r="X22" i="81"/>
  <c r="V21" i="81"/>
  <c r="X20" i="81"/>
  <c r="X19" i="81"/>
  <c r="U23" i="81"/>
  <c r="W22" i="81"/>
  <c r="U21" i="81"/>
  <c r="W19" i="81"/>
  <c r="T23" i="81"/>
  <c r="T21" i="81"/>
  <c r="Z22" i="81"/>
  <c r="Z20" i="81"/>
  <c r="V22" i="81"/>
  <c r="Y9" i="80"/>
  <c r="H10" i="80"/>
  <c r="C11" i="80"/>
  <c r="F12" i="80"/>
  <c r="C13" i="80"/>
  <c r="W18" i="80"/>
  <c r="E27" i="80"/>
  <c r="E36" i="80"/>
  <c r="Q36" i="80"/>
  <c r="H45" i="80"/>
  <c r="P10" i="81"/>
  <c r="K14" i="81"/>
  <c r="Q36" i="81"/>
  <c r="Z18" i="81"/>
  <c r="Z36" i="81"/>
  <c r="H45" i="81"/>
  <c r="H27" i="81"/>
  <c r="Q27" i="81"/>
  <c r="H36" i="81"/>
  <c r="Z27" i="81"/>
  <c r="Q18" i="81"/>
  <c r="H18" i="81"/>
  <c r="Q9" i="81"/>
  <c r="H15" i="80"/>
  <c r="E14" i="80"/>
  <c r="B13" i="80"/>
  <c r="B10" i="80"/>
  <c r="E11" i="80"/>
  <c r="H12" i="80"/>
  <c r="E13" i="80"/>
  <c r="B14" i="80"/>
  <c r="N18" i="80"/>
  <c r="Y18" i="80"/>
  <c r="W27" i="80"/>
  <c r="G36" i="80"/>
  <c r="H27" i="80"/>
  <c r="Q27" i="80"/>
  <c r="H18" i="80"/>
  <c r="C10" i="80"/>
  <c r="F11" i="80"/>
  <c r="F13" i="80"/>
  <c r="C14" i="80"/>
  <c r="Z18" i="80"/>
  <c r="H36" i="80"/>
  <c r="D10" i="81"/>
  <c r="E13" i="81"/>
  <c r="B15" i="81"/>
  <c r="H10" i="81"/>
  <c r="B12" i="81"/>
  <c r="C15" i="81"/>
  <c r="E27" i="81"/>
  <c r="W9" i="81"/>
  <c r="N27" i="81"/>
  <c r="E18" i="81"/>
  <c r="E36" i="81"/>
  <c r="W27" i="81"/>
  <c r="N36" i="81"/>
  <c r="W36" i="81"/>
  <c r="E45" i="81"/>
  <c r="N9" i="81"/>
  <c r="F12" i="81"/>
  <c r="E15" i="81"/>
  <c r="B14" i="81"/>
  <c r="G13" i="81"/>
  <c r="D12" i="81"/>
  <c r="F10" i="81"/>
  <c r="D15" i="81"/>
  <c r="F13" i="81"/>
  <c r="C12" i="81"/>
  <c r="H11" i="81"/>
  <c r="E10" i="81"/>
  <c r="F15" i="81"/>
  <c r="C14" i="81"/>
  <c r="H13" i="81"/>
  <c r="E12" i="81"/>
  <c r="B11" i="81"/>
  <c r="G10" i="81"/>
  <c r="G36" i="81"/>
  <c r="Y27" i="81"/>
  <c r="P18" i="81"/>
  <c r="P36" i="81"/>
  <c r="Y18" i="81"/>
  <c r="Y36" i="81"/>
  <c r="G45" i="81"/>
  <c r="G27" i="81"/>
  <c r="P27" i="81"/>
  <c r="G18" i="81"/>
  <c r="Y9" i="81"/>
  <c r="D11" i="81"/>
  <c r="H12" i="81"/>
  <c r="E14" i="81"/>
  <c r="T36" i="81"/>
  <c r="K36" i="81"/>
  <c r="U36" i="81"/>
  <c r="T27" i="81"/>
  <c r="B36" i="81"/>
  <c r="L36" i="81"/>
  <c r="V36" i="81"/>
  <c r="K27" i="81"/>
  <c r="U27" i="81"/>
  <c r="C36" i="81"/>
  <c r="M36" i="81"/>
  <c r="B27" i="81"/>
  <c r="L27" i="81"/>
  <c r="V27" i="81"/>
  <c r="D36" i="81"/>
  <c r="C27" i="81"/>
  <c r="M27" i="81"/>
  <c r="L9" i="81"/>
  <c r="V9" i="81"/>
  <c r="D27" i="81"/>
  <c r="M9" i="81"/>
  <c r="O11" i="69" l="1"/>
  <c r="N14" i="69"/>
  <c r="P11" i="69"/>
  <c r="L15" i="69"/>
  <c r="L14" i="69"/>
  <c r="T8" i="69"/>
  <c r="K13" i="69"/>
  <c r="L10" i="69"/>
  <c r="N10" i="69"/>
  <c r="P14" i="69"/>
  <c r="P12" i="69"/>
  <c r="Q11" i="69"/>
  <c r="M13" i="67"/>
  <c r="L14" i="67"/>
  <c r="L12" i="67"/>
  <c r="N12" i="67"/>
  <c r="T8" i="81"/>
  <c r="U11" i="81" s="1"/>
  <c r="M11" i="81"/>
  <c r="Q15" i="71"/>
  <c r="L13" i="71"/>
  <c r="K10" i="69"/>
  <c r="M12" i="69"/>
  <c r="M13" i="69"/>
  <c r="Q10" i="69"/>
  <c r="L12" i="69"/>
  <c r="K14" i="67"/>
  <c r="O10" i="67"/>
  <c r="O13" i="67"/>
  <c r="L15" i="67"/>
  <c r="K14" i="65"/>
  <c r="M10" i="69"/>
  <c r="N15" i="69"/>
  <c r="K14" i="69"/>
  <c r="N11" i="69"/>
  <c r="O13" i="69"/>
  <c r="O15" i="67"/>
  <c r="L13" i="81"/>
  <c r="O10" i="69"/>
  <c r="N12" i="69"/>
  <c r="Q15" i="69"/>
  <c r="K12" i="69"/>
  <c r="M15" i="69"/>
  <c r="O12" i="69"/>
  <c r="Q15" i="67"/>
  <c r="K10" i="67"/>
  <c r="P10" i="67"/>
  <c r="Q12" i="81"/>
  <c r="P14" i="67"/>
  <c r="M14" i="67"/>
  <c r="M14" i="81"/>
  <c r="K11" i="69"/>
  <c r="O15" i="69"/>
  <c r="P10" i="69"/>
  <c r="P11" i="67"/>
  <c r="O12" i="67"/>
  <c r="M11" i="67"/>
  <c r="N15" i="65"/>
  <c r="O15" i="65"/>
  <c r="K12" i="65"/>
  <c r="L10" i="60"/>
  <c r="K10" i="81"/>
  <c r="K11" i="81"/>
  <c r="O14" i="80"/>
  <c r="P10" i="78"/>
  <c r="O14" i="78"/>
  <c r="M10" i="78"/>
  <c r="O12" i="78"/>
  <c r="M15" i="78"/>
  <c r="T8" i="66"/>
  <c r="Y10" i="66" s="1"/>
  <c r="P12" i="66"/>
  <c r="N15" i="66"/>
  <c r="M12" i="67"/>
  <c r="N15" i="67"/>
  <c r="N13" i="67"/>
  <c r="Q13" i="67"/>
  <c r="M15" i="67"/>
  <c r="K10" i="65"/>
  <c r="M11" i="65"/>
  <c r="Q14" i="60"/>
  <c r="K14" i="60"/>
  <c r="K14" i="4"/>
  <c r="Q10" i="60"/>
  <c r="Q15" i="60"/>
  <c r="L14" i="62"/>
  <c r="L10" i="67"/>
  <c r="M14" i="60"/>
  <c r="L11" i="60"/>
  <c r="Q11" i="78"/>
  <c r="L10" i="78"/>
  <c r="N12" i="78"/>
  <c r="N14" i="78"/>
  <c r="M12" i="78"/>
  <c r="L13" i="60"/>
  <c r="N13" i="65"/>
  <c r="N10" i="65"/>
  <c r="N12" i="60"/>
  <c r="M12" i="65"/>
  <c r="O14" i="60"/>
  <c r="P12" i="60"/>
  <c r="L14" i="60"/>
  <c r="Q15" i="62"/>
  <c r="Q11" i="62"/>
  <c r="K15" i="65"/>
  <c r="P12" i="65"/>
  <c r="P14" i="81"/>
  <c r="P15" i="66"/>
  <c r="O15" i="62"/>
  <c r="Q10" i="81"/>
  <c r="P12" i="78"/>
  <c r="L11" i="78"/>
  <c r="M13" i="78"/>
  <c r="O15" i="78"/>
  <c r="P13" i="78"/>
  <c r="P14" i="66"/>
  <c r="M14" i="62"/>
  <c r="K12" i="67"/>
  <c r="L13" i="67"/>
  <c r="L11" i="67"/>
  <c r="T8" i="67"/>
  <c r="W15" i="67" s="1"/>
  <c r="O12" i="60"/>
  <c r="P15" i="65"/>
  <c r="L12" i="65"/>
  <c r="P11" i="60"/>
  <c r="P10" i="60"/>
  <c r="K11" i="4"/>
  <c r="K10" i="78"/>
  <c r="J12" i="4"/>
  <c r="M10" i="60"/>
  <c r="L13" i="62"/>
  <c r="N10" i="4"/>
  <c r="O12" i="81"/>
  <c r="K13" i="78"/>
  <c r="K12" i="78"/>
  <c r="M14" i="78"/>
  <c r="T8" i="78"/>
  <c r="Z13" i="78" s="1"/>
  <c r="K14" i="78"/>
  <c r="P11" i="66"/>
  <c r="K12" i="64"/>
  <c r="O11" i="67"/>
  <c r="P12" i="67"/>
  <c r="P15" i="67"/>
  <c r="P13" i="67"/>
  <c r="N10" i="67"/>
  <c r="Q11" i="60"/>
  <c r="Q10" i="65"/>
  <c r="T8" i="60"/>
  <c r="X15" i="60" s="1"/>
  <c r="L12" i="60"/>
  <c r="K15" i="60"/>
  <c r="N15" i="4"/>
  <c r="O12" i="4"/>
  <c r="O12" i="62"/>
  <c r="K11" i="60"/>
  <c r="O13" i="62"/>
  <c r="P14" i="71"/>
  <c r="Q11" i="71"/>
  <c r="N15" i="71"/>
  <c r="M12" i="4"/>
  <c r="L10" i="4"/>
  <c r="M10" i="4"/>
  <c r="M15" i="4"/>
  <c r="I10" i="4"/>
  <c r="K12" i="71"/>
  <c r="L15" i="71"/>
  <c r="N10" i="66"/>
  <c r="O10" i="62"/>
  <c r="L11" i="62"/>
  <c r="M15" i="62"/>
  <c r="N12" i="65"/>
  <c r="M14" i="65"/>
  <c r="L14" i="65"/>
  <c r="K11" i="65"/>
  <c r="O11" i="81"/>
  <c r="L11" i="81"/>
  <c r="N15" i="81"/>
  <c r="M15" i="71"/>
  <c r="O12" i="71"/>
  <c r="K11" i="66"/>
  <c r="M11" i="66"/>
  <c r="O13" i="66"/>
  <c r="Q15" i="66"/>
  <c r="P13" i="66"/>
  <c r="P22" i="65"/>
  <c r="P20" i="65"/>
  <c r="N13" i="62"/>
  <c r="L10" i="62"/>
  <c r="Q13" i="65"/>
  <c r="L13" i="65"/>
  <c r="N14" i="65"/>
  <c r="L11" i="65"/>
  <c r="Q11" i="65"/>
  <c r="K13" i="4"/>
  <c r="I11" i="4"/>
  <c r="J11" i="4"/>
  <c r="N13" i="4"/>
  <c r="L11" i="4"/>
  <c r="L10" i="71"/>
  <c r="Q13" i="62"/>
  <c r="O10" i="4"/>
  <c r="P12" i="62"/>
  <c r="K10" i="62"/>
  <c r="N12" i="71"/>
  <c r="K12" i="66"/>
  <c r="N13" i="66"/>
  <c r="M10" i="62"/>
  <c r="L15" i="4"/>
  <c r="O14" i="71"/>
  <c r="L14" i="66"/>
  <c r="N14" i="62"/>
  <c r="P11" i="81"/>
  <c r="N11" i="81"/>
  <c r="Q13" i="81"/>
  <c r="T8" i="71"/>
  <c r="T11" i="71" s="1"/>
  <c r="Q13" i="71"/>
  <c r="Q14" i="71"/>
  <c r="M12" i="71"/>
  <c r="L15" i="66"/>
  <c r="Q11" i="66"/>
  <c r="Q14" i="66"/>
  <c r="L24" i="65"/>
  <c r="P19" i="65"/>
  <c r="N24" i="65"/>
  <c r="P10" i="65"/>
  <c r="Q12" i="65"/>
  <c r="K13" i="65"/>
  <c r="Q15" i="65"/>
  <c r="N12" i="4"/>
  <c r="O11" i="4"/>
  <c r="K12" i="4"/>
  <c r="O13" i="4"/>
  <c r="K15" i="66"/>
  <c r="P13" i="62"/>
  <c r="N10" i="62"/>
  <c r="N11" i="62"/>
  <c r="M14" i="71"/>
  <c r="L14" i="71"/>
  <c r="Q10" i="62"/>
  <c r="T8" i="62"/>
  <c r="L12" i="62"/>
  <c r="K14" i="62"/>
  <c r="N14" i="81"/>
  <c r="M10" i="81"/>
  <c r="P15" i="81"/>
  <c r="N12" i="81"/>
  <c r="Q10" i="66"/>
  <c r="K13" i="66"/>
  <c r="M13" i="62"/>
  <c r="N11" i="4"/>
  <c r="I12" i="4"/>
  <c r="M14" i="4"/>
  <c r="P10" i="62"/>
  <c r="N14" i="4"/>
  <c r="N15" i="62"/>
  <c r="Q11" i="81"/>
  <c r="O10" i="81"/>
  <c r="L15" i="81"/>
  <c r="L10" i="81"/>
  <c r="K13" i="81"/>
  <c r="N13" i="81"/>
  <c r="M12" i="81"/>
  <c r="L14" i="81"/>
  <c r="N14" i="71"/>
  <c r="O15" i="71"/>
  <c r="P13" i="71"/>
  <c r="P10" i="66"/>
  <c r="Q12" i="66"/>
  <c r="O15" i="66"/>
  <c r="L22" i="65"/>
  <c r="M13" i="65"/>
  <c r="O11" i="65"/>
  <c r="P13" i="65"/>
  <c r="O14" i="65"/>
  <c r="Q14" i="65"/>
  <c r="L13" i="4"/>
  <c r="K10" i="4"/>
  <c r="L12" i="4"/>
  <c r="L14" i="4"/>
  <c r="K11" i="71"/>
  <c r="O11" i="71"/>
  <c r="L10" i="66"/>
  <c r="N12" i="62"/>
  <c r="K13" i="62"/>
  <c r="N10" i="71"/>
  <c r="O13" i="71"/>
  <c r="P10" i="71"/>
  <c r="P15" i="71"/>
  <c r="Q12" i="71"/>
  <c r="L12" i="71"/>
  <c r="M15" i="81"/>
  <c r="M10" i="71"/>
  <c r="M11" i="71"/>
  <c r="K13" i="71"/>
  <c r="O10" i="71"/>
  <c r="L11" i="71"/>
  <c r="M14" i="66"/>
  <c r="Q8" i="4"/>
  <c r="V14" i="4" s="1"/>
  <c r="O12" i="66"/>
  <c r="K11" i="62"/>
  <c r="N10" i="81"/>
  <c r="O14" i="81"/>
  <c r="K15" i="81"/>
  <c r="P13" i="81"/>
  <c r="K15" i="71"/>
  <c r="K10" i="71"/>
  <c r="K14" i="71"/>
  <c r="N13" i="71"/>
  <c r="O11" i="66"/>
  <c r="Q13" i="66"/>
  <c r="O10" i="66"/>
  <c r="K23" i="65"/>
  <c r="L15" i="62"/>
  <c r="O11" i="62"/>
  <c r="L10" i="65"/>
  <c r="O12" i="65"/>
  <c r="P14" i="65"/>
  <c r="M15" i="65"/>
  <c r="L15" i="65"/>
  <c r="J10" i="4"/>
  <c r="I14" i="4"/>
  <c r="O15" i="4"/>
  <c r="I13" i="4"/>
  <c r="J15" i="4"/>
  <c r="N11" i="65"/>
  <c r="M10" i="65"/>
  <c r="M13" i="71"/>
  <c r="P12" i="71"/>
  <c r="M15" i="66"/>
  <c r="M11" i="62"/>
  <c r="O14" i="62"/>
  <c r="AD19" i="81"/>
  <c r="X1" i="81" s="1"/>
  <c r="C24" i="85"/>
  <c r="F22" i="85"/>
  <c r="C21" i="85"/>
  <c r="H20" i="85"/>
  <c r="F19" i="85"/>
  <c r="H24" i="85"/>
  <c r="F23" i="85"/>
  <c r="C22" i="85"/>
  <c r="H21" i="85"/>
  <c r="E20" i="85"/>
  <c r="C19" i="85"/>
  <c r="G24" i="85"/>
  <c r="E23" i="85"/>
  <c r="B22" i="85"/>
  <c r="G21" i="85"/>
  <c r="D20" i="85"/>
  <c r="B19" i="85"/>
  <c r="K17" i="85"/>
  <c r="D24" i="85"/>
  <c r="H22" i="85"/>
  <c r="D21" i="85"/>
  <c r="H19" i="85"/>
  <c r="B24" i="85"/>
  <c r="G22" i="85"/>
  <c r="B21" i="85"/>
  <c r="G19" i="85"/>
  <c r="E22" i="85"/>
  <c r="E19" i="85"/>
  <c r="H23" i="85"/>
  <c r="D22" i="85"/>
  <c r="G20" i="85"/>
  <c r="D19" i="85"/>
  <c r="G23" i="85"/>
  <c r="F20" i="85"/>
  <c r="C20" i="85"/>
  <c r="B23" i="85"/>
  <c r="F21" i="85"/>
  <c r="F24" i="85"/>
  <c r="E21" i="85"/>
  <c r="E24" i="85"/>
  <c r="D23" i="85"/>
  <c r="B20" i="85"/>
  <c r="C23" i="85"/>
  <c r="Z15" i="84"/>
  <c r="W14" i="84"/>
  <c r="T13" i="84"/>
  <c r="Y12" i="84"/>
  <c r="V11" i="84"/>
  <c r="X15" i="84"/>
  <c r="U14" i="84"/>
  <c r="Z13" i="84"/>
  <c r="W12" i="84"/>
  <c r="T11" i="84"/>
  <c r="Y10" i="84"/>
  <c r="W15" i="84"/>
  <c r="T14" i="84"/>
  <c r="Y13" i="84"/>
  <c r="V12" i="84"/>
  <c r="X10" i="84"/>
  <c r="T15" i="84"/>
  <c r="Y14" i="84"/>
  <c r="V13" i="84"/>
  <c r="X11" i="84"/>
  <c r="U10" i="84"/>
  <c r="W13" i="84"/>
  <c r="V10" i="84"/>
  <c r="B17" i="84"/>
  <c r="U13" i="84"/>
  <c r="Z12" i="84"/>
  <c r="T10" i="84"/>
  <c r="Y15" i="84"/>
  <c r="X12" i="84"/>
  <c r="V15" i="84"/>
  <c r="V14" i="84"/>
  <c r="X14" i="84"/>
  <c r="U15" i="84"/>
  <c r="Z11" i="84"/>
  <c r="Z10" i="84"/>
  <c r="Y11" i="84"/>
  <c r="W10" i="84"/>
  <c r="W11" i="84"/>
  <c r="U12" i="84"/>
  <c r="U11" i="84"/>
  <c r="T12" i="84"/>
  <c r="Z14" i="84"/>
  <c r="X13" i="84"/>
  <c r="AD19" i="77"/>
  <c r="X1" i="77" s="1"/>
  <c r="O15" i="80"/>
  <c r="O13" i="80"/>
  <c r="P15" i="80"/>
  <c r="Q14" i="80"/>
  <c r="N15" i="80"/>
  <c r="P14" i="80"/>
  <c r="N12" i="80"/>
  <c r="L11" i="80"/>
  <c r="K10" i="80"/>
  <c r="M12" i="80"/>
  <c r="K11" i="80"/>
  <c r="K13" i="80"/>
  <c r="Q10" i="80"/>
  <c r="O12" i="80"/>
  <c r="M15" i="80"/>
  <c r="Q11" i="80"/>
  <c r="P10" i="80"/>
  <c r="K14" i="80"/>
  <c r="Q15" i="80"/>
  <c r="K12" i="80"/>
  <c r="M21" i="65"/>
  <c r="O21" i="65"/>
  <c r="N19" i="65"/>
  <c r="O14" i="64"/>
  <c r="L10" i="64"/>
  <c r="L20" i="65"/>
  <c r="P12" i="81"/>
  <c r="Q14" i="81"/>
  <c r="L12" i="81"/>
  <c r="K12" i="81"/>
  <c r="O13" i="81"/>
  <c r="Q15" i="81"/>
  <c r="M13" i="81"/>
  <c r="K14" i="64"/>
  <c r="Q14" i="64"/>
  <c r="N13" i="64"/>
  <c r="N12" i="64"/>
  <c r="N11" i="64"/>
  <c r="P10" i="64"/>
  <c r="N14" i="64"/>
  <c r="M13" i="64"/>
  <c r="M12" i="64"/>
  <c r="M11" i="64"/>
  <c r="O10" i="64"/>
  <c r="N15" i="64"/>
  <c r="Q10" i="64"/>
  <c r="L15" i="64"/>
  <c r="M10" i="64"/>
  <c r="P11" i="64"/>
  <c r="O11" i="64"/>
  <c r="M14" i="64"/>
  <c r="P12" i="64"/>
  <c r="O15" i="64"/>
  <c r="O11" i="80"/>
  <c r="N14" i="80"/>
  <c r="Q19" i="65"/>
  <c r="Q21" i="65"/>
  <c r="O24" i="65"/>
  <c r="K21" i="65"/>
  <c r="P14" i="64"/>
  <c r="O12" i="64"/>
  <c r="M15" i="64"/>
  <c r="L11" i="69"/>
  <c r="Q12" i="69"/>
  <c r="P15" i="69"/>
  <c r="N13" i="69"/>
  <c r="L13" i="69"/>
  <c r="O10" i="80"/>
  <c r="K22" i="65"/>
  <c r="N23" i="65"/>
  <c r="L19" i="65"/>
  <c r="Q24" i="65"/>
  <c r="L23" i="65"/>
  <c r="K19" i="65"/>
  <c r="O20" i="65"/>
  <c r="K20" i="65"/>
  <c r="Q22" i="65"/>
  <c r="T17" i="65"/>
  <c r="X19" i="65" s="1"/>
  <c r="P23" i="65"/>
  <c r="M19" i="65"/>
  <c r="N22" i="65"/>
  <c r="Q13" i="64"/>
  <c r="K15" i="64"/>
  <c r="L13" i="64"/>
  <c r="L11" i="64"/>
  <c r="L10" i="80"/>
  <c r="Q13" i="80"/>
  <c r="O13" i="64"/>
  <c r="N10" i="80"/>
  <c r="P13" i="80"/>
  <c r="L15" i="80"/>
  <c r="M13" i="80"/>
  <c r="M11" i="80"/>
  <c r="M14" i="80"/>
  <c r="Q12" i="80"/>
  <c r="N11" i="80"/>
  <c r="O19" i="65"/>
  <c r="N20" i="65"/>
  <c r="P21" i="65"/>
  <c r="Q23" i="65"/>
  <c r="Q12" i="64"/>
  <c r="L14" i="64"/>
  <c r="P15" i="64"/>
  <c r="K11" i="64"/>
  <c r="P11" i="80"/>
  <c r="Q11" i="64"/>
  <c r="T8" i="80"/>
  <c r="Z14" i="80" s="1"/>
  <c r="Q15" i="64"/>
  <c r="P13" i="64"/>
  <c r="K10" i="64"/>
  <c r="L14" i="80"/>
  <c r="P12" i="80"/>
  <c r="K15" i="80"/>
  <c r="L13" i="80"/>
  <c r="Q20" i="65"/>
  <c r="L21" i="65"/>
  <c r="M22" i="65"/>
  <c r="K24" i="65"/>
  <c r="N21" i="65"/>
  <c r="K13" i="64"/>
  <c r="T8" i="64"/>
  <c r="T14" i="64" s="1"/>
  <c r="L15" i="59"/>
  <c r="Q14" i="59"/>
  <c r="N13" i="59"/>
  <c r="K12" i="59"/>
  <c r="P11" i="59"/>
  <c r="M10" i="59"/>
  <c r="K15" i="59"/>
  <c r="N14" i="59"/>
  <c r="Q13" i="59"/>
  <c r="M11" i="59"/>
  <c r="P10" i="59"/>
  <c r="L14" i="59"/>
  <c r="O13" i="59"/>
  <c r="Q12" i="59"/>
  <c r="K11" i="59"/>
  <c r="N10" i="59"/>
  <c r="P13" i="59"/>
  <c r="M12" i="59"/>
  <c r="Q15" i="59"/>
  <c r="O14" i="59"/>
  <c r="K13" i="59"/>
  <c r="Q11" i="59"/>
  <c r="M13" i="59"/>
  <c r="L12" i="59"/>
  <c r="Q10" i="59"/>
  <c r="L10" i="59"/>
  <c r="T8" i="59"/>
  <c r="L11" i="59"/>
  <c r="P14" i="59"/>
  <c r="L13" i="59"/>
  <c r="O10" i="59"/>
  <c r="O12" i="59"/>
  <c r="P15" i="59"/>
  <c r="M14" i="59"/>
  <c r="O11" i="59"/>
  <c r="K10" i="59"/>
  <c r="O15" i="59"/>
  <c r="K14" i="59"/>
  <c r="P12" i="59"/>
  <c r="N11" i="59"/>
  <c r="N15" i="59"/>
  <c r="M15" i="59"/>
  <c r="N12" i="59"/>
  <c r="W15" i="69"/>
  <c r="T14" i="69"/>
  <c r="Y13" i="69"/>
  <c r="V12" i="69"/>
  <c r="X10" i="69"/>
  <c r="X15" i="69"/>
  <c r="Z14" i="69"/>
  <c r="T13" i="69"/>
  <c r="W12" i="69"/>
  <c r="Y11" i="69"/>
  <c r="V15" i="69"/>
  <c r="Y14" i="69"/>
  <c r="U12" i="69"/>
  <c r="X11" i="69"/>
  <c r="V14" i="69"/>
  <c r="X13" i="69"/>
  <c r="U11" i="69"/>
  <c r="W10" i="69"/>
  <c r="U15" i="69"/>
  <c r="U13" i="69"/>
  <c r="Z12" i="69"/>
  <c r="Y10" i="69"/>
  <c r="W14" i="69"/>
  <c r="V11" i="69"/>
  <c r="Z10" i="69"/>
  <c r="U14" i="69"/>
  <c r="Z13" i="69"/>
  <c r="T11" i="69"/>
  <c r="V10" i="69"/>
  <c r="W13" i="69"/>
  <c r="U10" i="69"/>
  <c r="Z15" i="69"/>
  <c r="X12" i="69"/>
  <c r="Y12" i="69"/>
  <c r="Z11" i="69"/>
  <c r="V13" i="69"/>
  <c r="T12" i="69"/>
  <c r="W11" i="69"/>
  <c r="T15" i="69"/>
  <c r="B17" i="69"/>
  <c r="X14" i="69"/>
  <c r="T10" i="69"/>
  <c r="Y15" i="69"/>
  <c r="V15" i="67"/>
  <c r="Z10" i="67"/>
  <c r="W13" i="67"/>
  <c r="W10" i="67"/>
  <c r="V14" i="67"/>
  <c r="U15" i="57"/>
  <c r="Y13" i="57"/>
  <c r="W12" i="57"/>
  <c r="U11" i="57"/>
  <c r="X14" i="57"/>
  <c r="T13" i="57"/>
  <c r="Y12" i="57"/>
  <c r="T11" i="57"/>
  <c r="Y10" i="57"/>
  <c r="Y15" i="57"/>
  <c r="V10" i="57"/>
  <c r="V15" i="57"/>
  <c r="Z14" i="57"/>
  <c r="B17" i="57"/>
  <c r="W14" i="57"/>
  <c r="X12" i="57"/>
  <c r="X10" i="57"/>
  <c r="Z13" i="57"/>
  <c r="U12" i="57"/>
  <c r="Z11" i="57"/>
  <c r="W15" i="57"/>
  <c r="V13" i="57"/>
  <c r="Z15" i="57"/>
  <c r="V14" i="57"/>
  <c r="V12" i="57"/>
  <c r="W10" i="57"/>
  <c r="U14" i="57"/>
  <c r="X11" i="57"/>
  <c r="T10" i="57"/>
  <c r="W11" i="57"/>
  <c r="X15" i="57"/>
  <c r="T14" i="57"/>
  <c r="X13" i="57"/>
  <c r="T12" i="57"/>
  <c r="Y11" i="57"/>
  <c r="U10" i="57"/>
  <c r="W13" i="57"/>
  <c r="Z12" i="57"/>
  <c r="Z10" i="57"/>
  <c r="T15" i="57"/>
  <c r="U13" i="57"/>
  <c r="V11" i="57"/>
  <c r="Y14" i="57"/>
  <c r="Y10" i="78"/>
  <c r="Z15" i="78"/>
  <c r="X13" i="78"/>
  <c r="V11" i="78"/>
  <c r="V15" i="78"/>
  <c r="N15" i="73"/>
  <c r="K14" i="73"/>
  <c r="P13" i="73"/>
  <c r="M12" i="73"/>
  <c r="O10" i="73"/>
  <c r="P15" i="73"/>
  <c r="O15" i="73"/>
  <c r="Q14" i="73"/>
  <c r="K13" i="73"/>
  <c r="N12" i="73"/>
  <c r="P11" i="73"/>
  <c r="L15" i="73"/>
  <c r="O14" i="73"/>
  <c r="K12" i="73"/>
  <c r="N11" i="73"/>
  <c r="Q10" i="73"/>
  <c r="M15" i="73"/>
  <c r="M13" i="73"/>
  <c r="N10" i="73"/>
  <c r="T8" i="73"/>
  <c r="K15" i="73"/>
  <c r="L13" i="73"/>
  <c r="Q11" i="73"/>
  <c r="M10" i="73"/>
  <c r="P14" i="73"/>
  <c r="O11" i="73"/>
  <c r="L10" i="73"/>
  <c r="M14" i="73"/>
  <c r="P12" i="73"/>
  <c r="L11" i="73"/>
  <c r="Q13" i="73"/>
  <c r="Q12" i="73"/>
  <c r="P10" i="73"/>
  <c r="O13" i="73"/>
  <c r="O12" i="73"/>
  <c r="M11" i="73"/>
  <c r="K10" i="73"/>
  <c r="N13" i="73"/>
  <c r="L12" i="73"/>
  <c r="K11" i="73"/>
  <c r="L14" i="73"/>
  <c r="Q15" i="73"/>
  <c r="N14" i="73"/>
  <c r="O15" i="63"/>
  <c r="L14" i="63"/>
  <c r="Q13" i="63"/>
  <c r="N12" i="63"/>
  <c r="K11" i="63"/>
  <c r="P10" i="63"/>
  <c r="L15" i="63"/>
  <c r="O14" i="63"/>
  <c r="K12" i="63"/>
  <c r="N11" i="63"/>
  <c r="Q10" i="63"/>
  <c r="K15" i="63"/>
  <c r="N14" i="63"/>
  <c r="P13" i="63"/>
  <c r="M11" i="63"/>
  <c r="O10" i="63"/>
  <c r="Q15" i="63"/>
  <c r="M13" i="63"/>
  <c r="P12" i="63"/>
  <c r="L10" i="63"/>
  <c r="P15" i="63"/>
  <c r="L13" i="63"/>
  <c r="O12" i="63"/>
  <c r="Q11" i="63"/>
  <c r="K10" i="63"/>
  <c r="K14" i="63"/>
  <c r="N13" i="63"/>
  <c r="Q12" i="63"/>
  <c r="K13" i="63"/>
  <c r="M12" i="63"/>
  <c r="P11" i="63"/>
  <c r="L12" i="63"/>
  <c r="O11" i="63"/>
  <c r="M10" i="63"/>
  <c r="T8" i="63"/>
  <c r="L11" i="63"/>
  <c r="N15" i="63"/>
  <c r="Q14" i="63"/>
  <c r="O13" i="63"/>
  <c r="P14" i="63"/>
  <c r="N10" i="63"/>
  <c r="M14" i="63"/>
  <c r="M15" i="63"/>
  <c r="G33" i="81"/>
  <c r="D32" i="81"/>
  <c r="F30" i="81"/>
  <c r="C29" i="81"/>
  <c r="H28" i="81"/>
  <c r="F33" i="81"/>
  <c r="C32" i="81"/>
  <c r="H31" i="81"/>
  <c r="E30" i="81"/>
  <c r="B29" i="81"/>
  <c r="G28" i="81"/>
  <c r="E33" i="81"/>
  <c r="B32" i="81"/>
  <c r="G31" i="81"/>
  <c r="D30" i="81"/>
  <c r="F28" i="81"/>
  <c r="D33" i="81"/>
  <c r="F31" i="81"/>
  <c r="C30" i="81"/>
  <c r="H29" i="81"/>
  <c r="E28" i="81"/>
  <c r="C33" i="81"/>
  <c r="H32" i="81"/>
  <c r="E31" i="81"/>
  <c r="B30" i="81"/>
  <c r="G29" i="81"/>
  <c r="D28" i="81"/>
  <c r="B33" i="81"/>
  <c r="G32" i="81"/>
  <c r="D31" i="81"/>
  <c r="F29" i="81"/>
  <c r="C28" i="81"/>
  <c r="K26" i="81"/>
  <c r="F32" i="81"/>
  <c r="C31" i="81"/>
  <c r="H30" i="81"/>
  <c r="E29" i="81"/>
  <c r="B28" i="81"/>
  <c r="H33" i="81"/>
  <c r="E32" i="81"/>
  <c r="B31" i="81"/>
  <c r="G30" i="81"/>
  <c r="D29" i="81"/>
  <c r="M15" i="74"/>
  <c r="O13" i="74"/>
  <c r="L12" i="74"/>
  <c r="Q11" i="74"/>
  <c r="N10" i="74"/>
  <c r="T8" i="74"/>
  <c r="K15" i="74"/>
  <c r="N14" i="74"/>
  <c r="Q13" i="74"/>
  <c r="M11" i="74"/>
  <c r="P10" i="74"/>
  <c r="L15" i="74"/>
  <c r="L14" i="74"/>
  <c r="L13" i="74"/>
  <c r="M12" i="74"/>
  <c r="L11" i="74"/>
  <c r="L10" i="74"/>
  <c r="K14" i="74"/>
  <c r="K13" i="74"/>
  <c r="K12" i="74"/>
  <c r="K11" i="74"/>
  <c r="K10" i="74"/>
  <c r="Q15" i="74"/>
  <c r="Q14" i="74"/>
  <c r="Q12" i="74"/>
  <c r="P15" i="74"/>
  <c r="P14" i="74"/>
  <c r="P13" i="74"/>
  <c r="P12" i="74"/>
  <c r="P11" i="74"/>
  <c r="Q10" i="74"/>
  <c r="N13" i="74"/>
  <c r="M10" i="74"/>
  <c r="N11" i="74"/>
  <c r="O14" i="74"/>
  <c r="M14" i="74"/>
  <c r="O12" i="74"/>
  <c r="O15" i="74"/>
  <c r="O10" i="74"/>
  <c r="N12" i="74"/>
  <c r="N15" i="74"/>
  <c r="O11" i="74"/>
  <c r="M13" i="74"/>
  <c r="O15" i="77"/>
  <c r="L14" i="77"/>
  <c r="Q13" i="77"/>
  <c r="N12" i="77"/>
  <c r="K11" i="77"/>
  <c r="P10" i="77"/>
  <c r="Q15" i="77"/>
  <c r="M13" i="77"/>
  <c r="P12" i="77"/>
  <c r="L10" i="77"/>
  <c r="P15" i="77"/>
  <c r="L13" i="77"/>
  <c r="O12" i="77"/>
  <c r="Q11" i="77"/>
  <c r="K10" i="77"/>
  <c r="M15" i="77"/>
  <c r="P14" i="77"/>
  <c r="L12" i="77"/>
  <c r="O11" i="77"/>
  <c r="T8" i="77"/>
  <c r="N14" i="77"/>
  <c r="K12" i="77"/>
  <c r="M14" i="77"/>
  <c r="P11" i="77"/>
  <c r="K14" i="77"/>
  <c r="P13" i="77"/>
  <c r="N11" i="77"/>
  <c r="N15" i="77"/>
  <c r="N13" i="77"/>
  <c r="L11" i="77"/>
  <c r="Q10" i="77"/>
  <c r="K15" i="77"/>
  <c r="Q12" i="77"/>
  <c r="M12" i="77"/>
  <c r="O13" i="77"/>
  <c r="Q14" i="77"/>
  <c r="N10" i="77"/>
  <c r="M10" i="77"/>
  <c r="L15" i="77"/>
  <c r="O14" i="77"/>
  <c r="K13" i="77"/>
  <c r="M11" i="77"/>
  <c r="O10" i="77"/>
  <c r="W12" i="71"/>
  <c r="Z15" i="71"/>
  <c r="U12" i="71"/>
  <c r="X14" i="71"/>
  <c r="U15" i="71"/>
  <c r="W13" i="64"/>
  <c r="X11" i="64"/>
  <c r="Z13" i="64"/>
  <c r="T12" i="64"/>
  <c r="U11" i="64"/>
  <c r="M15" i="82"/>
  <c r="K14" i="82"/>
  <c r="Q13" i="82"/>
  <c r="O12" i="82"/>
  <c r="M11" i="82"/>
  <c r="K10" i="82"/>
  <c r="L15" i="82"/>
  <c r="Q14" i="82"/>
  <c r="M13" i="82"/>
  <c r="N11" i="82"/>
  <c r="K15" i="82"/>
  <c r="O14" i="82"/>
  <c r="L12" i="82"/>
  <c r="P11" i="82"/>
  <c r="N14" i="82"/>
  <c r="K12" i="82"/>
  <c r="O11" i="82"/>
  <c r="Q10" i="82"/>
  <c r="Q15" i="82"/>
  <c r="N13" i="82"/>
  <c r="Q12" i="82"/>
  <c r="N10" i="82"/>
  <c r="T8" i="82"/>
  <c r="B17" i="82" s="1"/>
  <c r="P15" i="82"/>
  <c r="L13" i="82"/>
  <c r="P12" i="82"/>
  <c r="M10" i="82"/>
  <c r="O15" i="82"/>
  <c r="M14" i="82"/>
  <c r="O13" i="82"/>
  <c r="M12" i="82"/>
  <c r="N15" i="82"/>
  <c r="L14" i="82"/>
  <c r="K13" i="82"/>
  <c r="P10" i="82"/>
  <c r="P13" i="82"/>
  <c r="L10" i="82"/>
  <c r="N12" i="82"/>
  <c r="Q11" i="82"/>
  <c r="P14" i="82"/>
  <c r="O10" i="82"/>
  <c r="L11" i="82"/>
  <c r="K11" i="82"/>
  <c r="S10" i="4"/>
  <c r="B17" i="83"/>
  <c r="Y14" i="83"/>
  <c r="W13" i="83"/>
  <c r="U12" i="83"/>
  <c r="Y10" i="83"/>
  <c r="V15" i="83"/>
  <c r="V13" i="83"/>
  <c r="W11" i="83"/>
  <c r="W15" i="83"/>
  <c r="Z14" i="83"/>
  <c r="W12" i="83"/>
  <c r="Z11" i="83"/>
  <c r="T10" i="83"/>
  <c r="U15" i="83"/>
  <c r="X14" i="83"/>
  <c r="V12" i="83"/>
  <c r="Y11" i="83"/>
  <c r="T15" i="83"/>
  <c r="W14" i="83"/>
  <c r="T12" i="83"/>
  <c r="X11" i="83"/>
  <c r="U14" i="83"/>
  <c r="Y13" i="83"/>
  <c r="U11" i="83"/>
  <c r="X10" i="83"/>
  <c r="X13" i="83"/>
  <c r="W10" i="83"/>
  <c r="U13" i="83"/>
  <c r="V10" i="83"/>
  <c r="T13" i="83"/>
  <c r="U10" i="83"/>
  <c r="Y15" i="83"/>
  <c r="Y12" i="83"/>
  <c r="Z13" i="83"/>
  <c r="V11" i="83"/>
  <c r="T11" i="83"/>
  <c r="V14" i="83"/>
  <c r="Z10" i="83"/>
  <c r="T14" i="83"/>
  <c r="Z15" i="83"/>
  <c r="X12" i="83"/>
  <c r="X15" i="83"/>
  <c r="Z12" i="83"/>
  <c r="X22" i="65"/>
  <c r="Y20" i="65"/>
  <c r="W20" i="65"/>
  <c r="V19" i="65"/>
  <c r="Y21" i="65"/>
  <c r="N24" i="61"/>
  <c r="L23" i="61"/>
  <c r="Q22" i="61"/>
  <c r="N21" i="61"/>
  <c r="K20" i="61"/>
  <c r="Q19" i="61"/>
  <c r="P23" i="61"/>
  <c r="M22" i="61"/>
  <c r="O20" i="61"/>
  <c r="M19" i="61"/>
  <c r="T17" i="61"/>
  <c r="Q24" i="61"/>
  <c r="O23" i="61"/>
  <c r="L22" i="61"/>
  <c r="Q21" i="61"/>
  <c r="N20" i="61"/>
  <c r="L19" i="61"/>
  <c r="N23" i="61"/>
  <c r="M20" i="61"/>
  <c r="P24" i="61"/>
  <c r="M23" i="61"/>
  <c r="P21" i="61"/>
  <c r="L20" i="61"/>
  <c r="O24" i="61"/>
  <c r="K23" i="61"/>
  <c r="O21" i="61"/>
  <c r="L24" i="61"/>
  <c r="P22" i="61"/>
  <c r="L21" i="61"/>
  <c r="P19" i="61"/>
  <c r="O22" i="61"/>
  <c r="K21" i="61"/>
  <c r="P20" i="61"/>
  <c r="N19" i="61"/>
  <c r="M24" i="61"/>
  <c r="N22" i="61"/>
  <c r="K24" i="61"/>
  <c r="Q23" i="61"/>
  <c r="K22" i="61"/>
  <c r="M21" i="61"/>
  <c r="Q20" i="61"/>
  <c r="O19" i="61"/>
  <c r="K19" i="61"/>
  <c r="O15" i="23"/>
  <c r="L14" i="23"/>
  <c r="I13" i="23"/>
  <c r="N12" i="23"/>
  <c r="K11" i="23"/>
  <c r="M15" i="23"/>
  <c r="J13" i="23"/>
  <c r="K15" i="23"/>
  <c r="N14" i="23"/>
  <c r="J12" i="23"/>
  <c r="M11" i="23"/>
  <c r="O10" i="23"/>
  <c r="Q8" i="23"/>
  <c r="O14" i="23"/>
  <c r="L13" i="23"/>
  <c r="I12" i="23"/>
  <c r="I11" i="23"/>
  <c r="J10" i="23"/>
  <c r="N11" i="23"/>
  <c r="M14" i="23"/>
  <c r="K13" i="23"/>
  <c r="I10" i="23"/>
  <c r="J14" i="23"/>
  <c r="I15" i="23"/>
  <c r="K14" i="23"/>
  <c r="N15" i="23"/>
  <c r="M12" i="23"/>
  <c r="L12" i="23"/>
  <c r="L11" i="23"/>
  <c r="L10" i="23"/>
  <c r="L15" i="23"/>
  <c r="I14" i="23"/>
  <c r="O12" i="23"/>
  <c r="O11" i="23"/>
  <c r="N10" i="23"/>
  <c r="J15" i="23"/>
  <c r="O13" i="23"/>
  <c r="M10" i="23"/>
  <c r="N13" i="23"/>
  <c r="M13" i="23"/>
  <c r="K10" i="23"/>
  <c r="J11" i="23"/>
  <c r="K12" i="23"/>
  <c r="N15" i="58"/>
  <c r="K14" i="58"/>
  <c r="P13" i="58"/>
  <c r="N12" i="58"/>
  <c r="O10" i="58"/>
  <c r="M15" i="58"/>
  <c r="Q11" i="58"/>
  <c r="N10" i="58"/>
  <c r="T8" i="58"/>
  <c r="O11" i="58"/>
  <c r="L10" i="58"/>
  <c r="O13" i="58"/>
  <c r="M12" i="58"/>
  <c r="K15" i="58"/>
  <c r="K13" i="58"/>
  <c r="M11" i="58"/>
  <c r="L15" i="58"/>
  <c r="Q14" i="58"/>
  <c r="N13" i="58"/>
  <c r="L12" i="58"/>
  <c r="P11" i="58"/>
  <c r="M10" i="58"/>
  <c r="P14" i="58"/>
  <c r="M13" i="58"/>
  <c r="K12" i="58"/>
  <c r="Q15" i="58"/>
  <c r="O14" i="58"/>
  <c r="L13" i="58"/>
  <c r="N11" i="58"/>
  <c r="K10" i="58"/>
  <c r="N14" i="58"/>
  <c r="Q12" i="58"/>
  <c r="L11" i="58"/>
  <c r="O15" i="58"/>
  <c r="O12" i="58"/>
  <c r="P10" i="58"/>
  <c r="M14" i="58"/>
  <c r="K11" i="58"/>
  <c r="P15" i="58"/>
  <c r="L14" i="58"/>
  <c r="P12" i="58"/>
  <c r="Q10" i="58"/>
  <c r="Q13" i="58"/>
  <c r="Z13" i="60"/>
  <c r="Y10" i="60"/>
  <c r="B17" i="60"/>
  <c r="T14" i="60"/>
  <c r="V10" i="60"/>
  <c r="Y12" i="60"/>
  <c r="U10" i="60"/>
  <c r="Y15" i="60"/>
  <c r="Z11" i="60"/>
  <c r="Y14" i="60"/>
  <c r="U12" i="60"/>
  <c r="X11" i="60"/>
  <c r="W14" i="60"/>
  <c r="X10" i="60"/>
  <c r="U15" i="60"/>
  <c r="T12" i="60"/>
  <c r="Z10" i="60"/>
  <c r="W15" i="60"/>
  <c r="T13" i="60"/>
  <c r="V12" i="60"/>
  <c r="Y11" i="60"/>
  <c r="E24" i="79"/>
  <c r="C23" i="79"/>
  <c r="H22" i="79"/>
  <c r="E21" i="79"/>
  <c r="B20" i="79"/>
  <c r="H19" i="79"/>
  <c r="D24" i="79"/>
  <c r="B23" i="79"/>
  <c r="G22" i="79"/>
  <c r="D21" i="79"/>
  <c r="G19" i="79"/>
  <c r="F24" i="79"/>
  <c r="F23" i="79"/>
  <c r="E22" i="79"/>
  <c r="F21" i="79"/>
  <c r="E20" i="79"/>
  <c r="E19" i="79"/>
  <c r="K17" i="79"/>
  <c r="C24" i="79"/>
  <c r="E23" i="79"/>
  <c r="D22" i="79"/>
  <c r="C21" i="79"/>
  <c r="D20" i="79"/>
  <c r="D19" i="79"/>
  <c r="B22" i="79"/>
  <c r="B19" i="79"/>
  <c r="F22" i="79"/>
  <c r="C22" i="79"/>
  <c r="H21" i="79"/>
  <c r="H24" i="79"/>
  <c r="B21" i="79"/>
  <c r="G20" i="79"/>
  <c r="G24" i="79"/>
  <c r="F20" i="79"/>
  <c r="G21" i="79"/>
  <c r="B24" i="79"/>
  <c r="F19" i="79"/>
  <c r="H20" i="79"/>
  <c r="H23" i="79"/>
  <c r="C20" i="79"/>
  <c r="G23" i="79"/>
  <c r="D23" i="79"/>
  <c r="C19" i="79"/>
  <c r="Y15" i="81"/>
  <c r="X12" i="81"/>
  <c r="Z10" i="81"/>
  <c r="U14" i="81"/>
  <c r="W12" i="81"/>
  <c r="Y10" i="81"/>
  <c r="W14" i="81"/>
  <c r="Y12" i="81"/>
  <c r="B17" i="81"/>
  <c r="Z12" i="81"/>
  <c r="Y13" i="81"/>
  <c r="X10" i="81"/>
  <c r="X13" i="81"/>
  <c r="W10" i="81"/>
  <c r="W13" i="81"/>
  <c r="V10" i="81"/>
  <c r="T10" i="81"/>
  <c r="V12" i="81"/>
  <c r="V13" i="81"/>
  <c r="U10" i="81"/>
  <c r="Y11" i="81"/>
  <c r="Y14" i="81"/>
  <c r="L15" i="70"/>
  <c r="Q14" i="70"/>
  <c r="N13" i="70"/>
  <c r="K12" i="70"/>
  <c r="P11" i="70"/>
  <c r="M10" i="70"/>
  <c r="K15" i="70"/>
  <c r="N14" i="70"/>
  <c r="Q13" i="70"/>
  <c r="M14" i="70"/>
  <c r="P13" i="70"/>
  <c r="P15" i="70"/>
  <c r="L13" i="70"/>
  <c r="O12" i="70"/>
  <c r="K10" i="70"/>
  <c r="Q15" i="70"/>
  <c r="O13" i="70"/>
  <c r="O11" i="70"/>
  <c r="P10" i="70"/>
  <c r="O15" i="70"/>
  <c r="M12" i="70"/>
  <c r="O10" i="70"/>
  <c r="N15" i="70"/>
  <c r="L12" i="70"/>
  <c r="Q11" i="70"/>
  <c r="N10" i="70"/>
  <c r="T8" i="70"/>
  <c r="M15" i="70"/>
  <c r="P14" i="70"/>
  <c r="N11" i="70"/>
  <c r="L10" i="70"/>
  <c r="L14" i="70"/>
  <c r="L11" i="70"/>
  <c r="M13" i="70"/>
  <c r="K13" i="70"/>
  <c r="Q10" i="70"/>
  <c r="P12" i="70"/>
  <c r="O14" i="70"/>
  <c r="N12" i="70"/>
  <c r="K14" i="70"/>
  <c r="Q12" i="70"/>
  <c r="K11" i="70"/>
  <c r="M11" i="70"/>
  <c r="M15" i="75"/>
  <c r="O13" i="75"/>
  <c r="L12" i="75"/>
  <c r="Q11" i="75"/>
  <c r="N10" i="75"/>
  <c r="T8" i="75"/>
  <c r="O14" i="75"/>
  <c r="L13" i="75"/>
  <c r="Q12" i="75"/>
  <c r="N11" i="75"/>
  <c r="K10" i="75"/>
  <c r="P15" i="75"/>
  <c r="P14" i="75"/>
  <c r="P13" i="75"/>
  <c r="O12" i="75"/>
  <c r="O11" i="75"/>
  <c r="O10" i="75"/>
  <c r="Q14" i="75"/>
  <c r="M13" i="75"/>
  <c r="N15" i="75"/>
  <c r="K14" i="75"/>
  <c r="P12" i="75"/>
  <c r="L11" i="75"/>
  <c r="M14" i="75"/>
  <c r="P11" i="75"/>
  <c r="L14" i="75"/>
  <c r="Q13" i="75"/>
  <c r="M11" i="75"/>
  <c r="N13" i="75"/>
  <c r="K11" i="75"/>
  <c r="Q15" i="75"/>
  <c r="N12" i="75"/>
  <c r="P10" i="75"/>
  <c r="K15" i="75"/>
  <c r="K13" i="75"/>
  <c r="Q10" i="75"/>
  <c r="M10" i="75"/>
  <c r="N14" i="75"/>
  <c r="O15" i="75"/>
  <c r="M12" i="75"/>
  <c r="L15" i="75"/>
  <c r="K12" i="75"/>
  <c r="L10" i="75"/>
  <c r="N15" i="68"/>
  <c r="K14" i="68"/>
  <c r="P13" i="68"/>
  <c r="M12" i="68"/>
  <c r="O10" i="68"/>
  <c r="L15" i="68"/>
  <c r="O14" i="68"/>
  <c r="K12" i="68"/>
  <c r="N11" i="68"/>
  <c r="Q10" i="68"/>
  <c r="K15" i="68"/>
  <c r="N14" i="68"/>
  <c r="Q13" i="68"/>
  <c r="M11" i="68"/>
  <c r="P10" i="68"/>
  <c r="M14" i="68"/>
  <c r="O13" i="68"/>
  <c r="Q15" i="68"/>
  <c r="M13" i="68"/>
  <c r="P12" i="68"/>
  <c r="L10" i="68"/>
  <c r="K13" i="68"/>
  <c r="O12" i="68"/>
  <c r="P15" i="68"/>
  <c r="N12" i="68"/>
  <c r="K10" i="68"/>
  <c r="O15" i="68"/>
  <c r="L12" i="68"/>
  <c r="Q11" i="68"/>
  <c r="L13" i="68"/>
  <c r="K11" i="68"/>
  <c r="N10" i="68"/>
  <c r="T8" i="68"/>
  <c r="P11" i="68"/>
  <c r="M10" i="68"/>
  <c r="O11" i="68"/>
  <c r="Q14" i="68"/>
  <c r="N13" i="68"/>
  <c r="P14" i="68"/>
  <c r="Q12" i="68"/>
  <c r="L11" i="68"/>
  <c r="L14" i="68"/>
  <c r="M15" i="68"/>
  <c r="X15" i="66"/>
  <c r="W12" i="66"/>
  <c r="Z15" i="66"/>
  <c r="T15" i="66"/>
  <c r="T13" i="66"/>
  <c r="Y15" i="66"/>
  <c r="Z12" i="66"/>
  <c r="B17" i="66"/>
  <c r="V14" i="66"/>
  <c r="U12" i="66"/>
  <c r="W10" i="66"/>
  <c r="X12" i="66"/>
  <c r="V15" i="66"/>
  <c r="V12" i="66"/>
  <c r="Z12" i="80" l="1"/>
  <c r="X14" i="66"/>
  <c r="W14" i="66"/>
  <c r="U13" i="66"/>
  <c r="Y11" i="66"/>
  <c r="U11" i="66"/>
  <c r="Y12" i="66"/>
  <c r="Z13" i="66"/>
  <c r="X14" i="81"/>
  <c r="W15" i="81"/>
  <c r="W11" i="81"/>
  <c r="Z11" i="81"/>
  <c r="T12" i="81"/>
  <c r="U12" i="81"/>
  <c r="T14" i="81"/>
  <c r="T13" i="81"/>
  <c r="T11" i="81"/>
  <c r="X15" i="81"/>
  <c r="V14" i="81"/>
  <c r="W14" i="4"/>
  <c r="T10" i="64"/>
  <c r="V14" i="64"/>
  <c r="Z12" i="64"/>
  <c r="T13" i="78"/>
  <c r="X11" i="78"/>
  <c r="U13" i="78"/>
  <c r="Y15" i="67"/>
  <c r="B17" i="67"/>
  <c r="V12" i="67"/>
  <c r="W15" i="66"/>
  <c r="V10" i="66"/>
  <c r="Z11" i="66"/>
  <c r="Y13" i="66"/>
  <c r="T14" i="66"/>
  <c r="T11" i="66"/>
  <c r="U13" i="81"/>
  <c r="Z14" i="81"/>
  <c r="X11" i="81"/>
  <c r="T15" i="81"/>
  <c r="U15" i="81"/>
  <c r="V15" i="81"/>
  <c r="V11" i="81"/>
  <c r="Z15" i="81"/>
  <c r="Z13" i="81"/>
  <c r="Z11" i="64"/>
  <c r="Y10" i="64"/>
  <c r="W15" i="64"/>
  <c r="U11" i="78"/>
  <c r="Y11" i="78"/>
  <c r="U14" i="78"/>
  <c r="W12" i="67"/>
  <c r="Z12" i="67"/>
  <c r="Y14" i="67"/>
  <c r="T11" i="80"/>
  <c r="Y11" i="80"/>
  <c r="W15" i="80"/>
  <c r="V11" i="80"/>
  <c r="Y10" i="80"/>
  <c r="W14" i="80"/>
  <c r="U11" i="71"/>
  <c r="V10" i="71"/>
  <c r="Y15" i="64"/>
  <c r="Z15" i="64"/>
  <c r="W10" i="64"/>
  <c r="X12" i="64"/>
  <c r="U14" i="64"/>
  <c r="W11" i="71"/>
  <c r="W14" i="71"/>
  <c r="X12" i="71"/>
  <c r="V15" i="71"/>
  <c r="Z12" i="71"/>
  <c r="U14" i="71"/>
  <c r="W10" i="60"/>
  <c r="Y13" i="60"/>
  <c r="V15" i="60"/>
  <c r="V13" i="60"/>
  <c r="T11" i="60"/>
  <c r="V11" i="64"/>
  <c r="U10" i="64"/>
  <c r="W11" i="64"/>
  <c r="X13" i="64"/>
  <c r="B17" i="64"/>
  <c r="B23" i="64" s="1"/>
  <c r="X13" i="71"/>
  <c r="W15" i="71"/>
  <c r="Z14" i="71"/>
  <c r="U13" i="71"/>
  <c r="W13" i="71"/>
  <c r="X15" i="71"/>
  <c r="U10" i="80"/>
  <c r="X14" i="80"/>
  <c r="W11" i="78"/>
  <c r="Z12" i="78"/>
  <c r="X15" i="78"/>
  <c r="Z14" i="67"/>
  <c r="W14" i="67"/>
  <c r="T10" i="71"/>
  <c r="Y14" i="71"/>
  <c r="Z13" i="71"/>
  <c r="X13" i="60"/>
  <c r="V11" i="60"/>
  <c r="T10" i="60"/>
  <c r="Z15" i="60"/>
  <c r="W12" i="60"/>
  <c r="Y11" i="64"/>
  <c r="Y12" i="64"/>
  <c r="W12" i="64"/>
  <c r="X14" i="64"/>
  <c r="X10" i="64"/>
  <c r="T12" i="71"/>
  <c r="W10" i="71"/>
  <c r="V11" i="71"/>
  <c r="Y15" i="71"/>
  <c r="T14" i="71"/>
  <c r="T12" i="80"/>
  <c r="V15" i="80"/>
  <c r="T12" i="78"/>
  <c r="Y13" i="78"/>
  <c r="X15" i="67"/>
  <c r="T15" i="67"/>
  <c r="Z11" i="71"/>
  <c r="V13" i="64"/>
  <c r="X10" i="71"/>
  <c r="Z14" i="60"/>
  <c r="U11" i="60"/>
  <c r="W11" i="60"/>
  <c r="X12" i="60"/>
  <c r="Z12" i="60"/>
  <c r="U14" i="60"/>
  <c r="Z14" i="64"/>
  <c r="Y14" i="64"/>
  <c r="Z10" i="64"/>
  <c r="W14" i="64"/>
  <c r="V10" i="64"/>
  <c r="Y13" i="64"/>
  <c r="Z10" i="71"/>
  <c r="V14" i="71"/>
  <c r="T15" i="71"/>
  <c r="Y12" i="71"/>
  <c r="Y10" i="71"/>
  <c r="W14" i="78"/>
  <c r="U15" i="78"/>
  <c r="Z11" i="78"/>
  <c r="Z11" i="67"/>
  <c r="T12" i="67"/>
  <c r="U12" i="64"/>
  <c r="T13" i="64"/>
  <c r="X15" i="64"/>
  <c r="V12" i="64"/>
  <c r="Y13" i="71"/>
  <c r="T13" i="71"/>
  <c r="U10" i="71"/>
  <c r="B17" i="71"/>
  <c r="H20" i="71" s="1"/>
  <c r="T15" i="60"/>
  <c r="V14" i="60"/>
  <c r="X14" i="60"/>
  <c r="U13" i="60"/>
  <c r="W13" i="60"/>
  <c r="U15" i="64"/>
  <c r="T15" i="64"/>
  <c r="U13" i="64"/>
  <c r="V15" i="64"/>
  <c r="T11" i="64"/>
  <c r="Y11" i="71"/>
  <c r="V12" i="71"/>
  <c r="X11" i="71"/>
  <c r="V13" i="71"/>
  <c r="T15" i="78"/>
  <c r="X10" i="78"/>
  <c r="X12" i="78"/>
  <c r="T10" i="67"/>
  <c r="T11" i="67"/>
  <c r="U12" i="67"/>
  <c r="X10" i="66"/>
  <c r="W13" i="66"/>
  <c r="U15" i="66"/>
  <c r="Y14" i="66"/>
  <c r="U10" i="66"/>
  <c r="U14" i="66"/>
  <c r="W19" i="65"/>
  <c r="Z23" i="65"/>
  <c r="X10" i="80"/>
  <c r="Y12" i="80"/>
  <c r="W10" i="80"/>
  <c r="T14" i="78"/>
  <c r="V10" i="78"/>
  <c r="Y12" i="78"/>
  <c r="Y14" i="78"/>
  <c r="Y15" i="78"/>
  <c r="Y12" i="67"/>
  <c r="U11" i="67"/>
  <c r="U14" i="67"/>
  <c r="W11" i="67"/>
  <c r="X10" i="67"/>
  <c r="Z22" i="65"/>
  <c r="Z24" i="65"/>
  <c r="W11" i="66"/>
  <c r="X13" i="66"/>
  <c r="Z14" i="66"/>
  <c r="T10" i="66"/>
  <c r="V13" i="66"/>
  <c r="Z19" i="65"/>
  <c r="Y19" i="65"/>
  <c r="V10" i="4"/>
  <c r="X11" i="80"/>
  <c r="X15" i="80"/>
  <c r="Y14" i="80"/>
  <c r="V12" i="78"/>
  <c r="U12" i="78"/>
  <c r="X14" i="78"/>
  <c r="Z14" i="78"/>
  <c r="T11" i="78"/>
  <c r="X13" i="67"/>
  <c r="U10" i="67"/>
  <c r="X12" i="67"/>
  <c r="Y10" i="67"/>
  <c r="X14" i="67"/>
  <c r="Y13" i="67"/>
  <c r="T21" i="65"/>
  <c r="Y22" i="65"/>
  <c r="V12" i="4"/>
  <c r="W13" i="80"/>
  <c r="T10" i="80"/>
  <c r="T15" i="80"/>
  <c r="U10" i="78"/>
  <c r="V13" i="78"/>
  <c r="W15" i="78"/>
  <c r="B17" i="78"/>
  <c r="F22" i="78" s="1"/>
  <c r="W12" i="78"/>
  <c r="Y11" i="67"/>
  <c r="T13" i="67"/>
  <c r="U13" i="67"/>
  <c r="V11" i="67"/>
  <c r="U15" i="67"/>
  <c r="T14" i="67"/>
  <c r="U22" i="65"/>
  <c r="W21" i="65"/>
  <c r="X11" i="66"/>
  <c r="V11" i="66"/>
  <c r="Z10" i="66"/>
  <c r="T12" i="66"/>
  <c r="X21" i="65"/>
  <c r="U21" i="65"/>
  <c r="U12" i="4"/>
  <c r="X12" i="80"/>
  <c r="W11" i="80"/>
  <c r="W13" i="78"/>
  <c r="W10" i="78"/>
  <c r="V14" i="78"/>
  <c r="Z10" i="78"/>
  <c r="T10" i="78"/>
  <c r="Z15" i="67"/>
  <c r="V13" i="67"/>
  <c r="V10" i="67"/>
  <c r="Z13" i="67"/>
  <c r="X11" i="67"/>
  <c r="U15" i="4"/>
  <c r="A17" i="4"/>
  <c r="B19" i="4" s="1"/>
  <c r="Q10" i="4"/>
  <c r="U14" i="4"/>
  <c r="V11" i="4"/>
  <c r="Q15" i="4"/>
  <c r="W11" i="4"/>
  <c r="R13" i="4"/>
  <c r="V15" i="4"/>
  <c r="S15" i="4"/>
  <c r="S12" i="4"/>
  <c r="T14" i="80"/>
  <c r="B17" i="80"/>
  <c r="B19" i="80" s="1"/>
  <c r="W12" i="80"/>
  <c r="U13" i="80"/>
  <c r="U12" i="80"/>
  <c r="V13" i="80"/>
  <c r="T10" i="4"/>
  <c r="S11" i="4"/>
  <c r="U10" i="4"/>
  <c r="T13" i="4"/>
  <c r="T15" i="4"/>
  <c r="W12" i="4"/>
  <c r="W13" i="4"/>
  <c r="S14" i="4"/>
  <c r="W15" i="4"/>
  <c r="U11" i="4"/>
  <c r="X13" i="80"/>
  <c r="Z13" i="80"/>
  <c r="T13" i="80"/>
  <c r="Y13" i="80"/>
  <c r="Z11" i="80"/>
  <c r="Q12" i="4"/>
  <c r="V13" i="4"/>
  <c r="R10" i="4"/>
  <c r="V13" i="62"/>
  <c r="X11" i="62"/>
  <c r="Y13" i="62"/>
  <c r="V11" i="62"/>
  <c r="U12" i="62"/>
  <c r="V10" i="62"/>
  <c r="W11" i="62"/>
  <c r="X10" i="62"/>
  <c r="X12" i="62"/>
  <c r="U15" i="62"/>
  <c r="Z12" i="62"/>
  <c r="Z15" i="62"/>
  <c r="Z14" i="62"/>
  <c r="T15" i="62"/>
  <c r="U14" i="62"/>
  <c r="U10" i="62"/>
  <c r="Y15" i="62"/>
  <c r="Z11" i="62"/>
  <c r="U13" i="62"/>
  <c r="W12" i="62"/>
  <c r="X15" i="62"/>
  <c r="Z10" i="62"/>
  <c r="W13" i="62"/>
  <c r="B17" i="62"/>
  <c r="T10" i="62"/>
  <c r="V14" i="62"/>
  <c r="W10" i="62"/>
  <c r="X14" i="62"/>
  <c r="W15" i="62"/>
  <c r="Y14" i="62"/>
  <c r="T11" i="62"/>
  <c r="T14" i="62"/>
  <c r="Y10" i="62"/>
  <c r="U11" i="62"/>
  <c r="W14" i="62"/>
  <c r="V12" i="62"/>
  <c r="T13" i="62"/>
  <c r="V15" i="62"/>
  <c r="T12" i="62"/>
  <c r="Z13" i="62"/>
  <c r="Y12" i="62"/>
  <c r="X13" i="62"/>
  <c r="Y11" i="62"/>
  <c r="Q13" i="4"/>
  <c r="U13" i="4"/>
  <c r="T14" i="4"/>
  <c r="W10" i="4"/>
  <c r="R11" i="4"/>
  <c r="S13" i="4"/>
  <c r="Z15" i="80"/>
  <c r="U14" i="80"/>
  <c r="U15" i="80"/>
  <c r="V14" i="80"/>
  <c r="V12" i="80"/>
  <c r="Q11" i="4"/>
  <c r="Q14" i="4"/>
  <c r="T12" i="4"/>
  <c r="R14" i="4"/>
  <c r="R15" i="4"/>
  <c r="T11" i="4"/>
  <c r="R12" i="4"/>
  <c r="Z10" i="80"/>
  <c r="Y15" i="80"/>
  <c r="U11" i="80"/>
  <c r="V10" i="80"/>
  <c r="M24" i="85"/>
  <c r="K23" i="85"/>
  <c r="P22" i="85"/>
  <c r="M21" i="85"/>
  <c r="P19" i="85"/>
  <c r="P23" i="85"/>
  <c r="M22" i="85"/>
  <c r="O20" i="85"/>
  <c r="M19" i="85"/>
  <c r="T17" i="85"/>
  <c r="Q24" i="85"/>
  <c r="O23" i="85"/>
  <c r="L22" i="85"/>
  <c r="Q21" i="85"/>
  <c r="N20" i="85"/>
  <c r="L19" i="85"/>
  <c r="N23" i="85"/>
  <c r="M20" i="85"/>
  <c r="P24" i="85"/>
  <c r="M23" i="85"/>
  <c r="P21" i="85"/>
  <c r="L20" i="85"/>
  <c r="O24" i="85"/>
  <c r="L23" i="85"/>
  <c r="O21" i="85"/>
  <c r="K20" i="85"/>
  <c r="N24" i="85"/>
  <c r="N21" i="85"/>
  <c r="L24" i="85"/>
  <c r="Q22" i="85"/>
  <c r="L21" i="85"/>
  <c r="Q19" i="85"/>
  <c r="P20" i="85"/>
  <c r="Q23" i="85"/>
  <c r="K24" i="85"/>
  <c r="O19" i="85"/>
  <c r="N22" i="85"/>
  <c r="K19" i="85"/>
  <c r="K22" i="85"/>
  <c r="Q20" i="85"/>
  <c r="K21" i="85"/>
  <c r="O22" i="85"/>
  <c r="N19" i="85"/>
  <c r="E24" i="84"/>
  <c r="C23" i="84"/>
  <c r="H22" i="84"/>
  <c r="E21" i="84"/>
  <c r="B20" i="84"/>
  <c r="H19" i="84"/>
  <c r="C24" i="84"/>
  <c r="F22" i="84"/>
  <c r="C21" i="84"/>
  <c r="H20" i="84"/>
  <c r="F19" i="84"/>
  <c r="B24" i="84"/>
  <c r="H23" i="84"/>
  <c r="E22" i="84"/>
  <c r="B21" i="84"/>
  <c r="G20" i="84"/>
  <c r="E19" i="84"/>
  <c r="G23" i="84"/>
  <c r="D22" i="84"/>
  <c r="G24" i="84"/>
  <c r="E23" i="84"/>
  <c r="B22" i="84"/>
  <c r="G21" i="84"/>
  <c r="D20" i="84"/>
  <c r="B19" i="84"/>
  <c r="K17" i="84"/>
  <c r="E20" i="84"/>
  <c r="C20" i="84"/>
  <c r="H24" i="84"/>
  <c r="G19" i="84"/>
  <c r="D24" i="84"/>
  <c r="F21" i="84"/>
  <c r="H21" i="84"/>
  <c r="G22" i="84"/>
  <c r="D21" i="84"/>
  <c r="C22" i="84"/>
  <c r="F23" i="84"/>
  <c r="D23" i="84"/>
  <c r="D19" i="84"/>
  <c r="C19" i="84"/>
  <c r="F24" i="84"/>
  <c r="B23" i="84"/>
  <c r="F20" i="84"/>
  <c r="V21" i="65"/>
  <c r="X20" i="65"/>
  <c r="T19" i="65"/>
  <c r="U23" i="65"/>
  <c r="Z20" i="65"/>
  <c r="T20" i="65"/>
  <c r="T23" i="65"/>
  <c r="X23" i="65"/>
  <c r="T22" i="65"/>
  <c r="U20" i="65"/>
  <c r="U24" i="65"/>
  <c r="Y23" i="65"/>
  <c r="W23" i="65"/>
  <c r="V22" i="65"/>
  <c r="W24" i="65"/>
  <c r="V23" i="65"/>
  <c r="V24" i="65"/>
  <c r="V20" i="65"/>
  <c r="T24" i="65"/>
  <c r="Z21" i="65"/>
  <c r="B26" i="65"/>
  <c r="G29" i="65" s="1"/>
  <c r="U19" i="65"/>
  <c r="Y24" i="65"/>
  <c r="X24" i="65"/>
  <c r="W22" i="65"/>
  <c r="Y15" i="77"/>
  <c r="V14" i="77"/>
  <c r="X12" i="77"/>
  <c r="U11" i="77"/>
  <c r="Z10" i="77"/>
  <c r="U14" i="77"/>
  <c r="X13" i="77"/>
  <c r="T11" i="77"/>
  <c r="W10" i="77"/>
  <c r="B17" i="77"/>
  <c r="T14" i="77"/>
  <c r="W13" i="77"/>
  <c r="Z12" i="77"/>
  <c r="V10" i="77"/>
  <c r="X15" i="77"/>
  <c r="U13" i="77"/>
  <c r="W12" i="77"/>
  <c r="Z11" i="77"/>
  <c r="T10" i="77"/>
  <c r="W15" i="77"/>
  <c r="V13" i="77"/>
  <c r="V11" i="77"/>
  <c r="V15" i="77"/>
  <c r="T13" i="77"/>
  <c r="Y10" i="77"/>
  <c r="U15" i="77"/>
  <c r="Z14" i="77"/>
  <c r="Y12" i="77"/>
  <c r="X10" i="77"/>
  <c r="X14" i="77"/>
  <c r="U12" i="77"/>
  <c r="Z13" i="77"/>
  <c r="Y13" i="77"/>
  <c r="Y14" i="77"/>
  <c r="U10" i="77"/>
  <c r="X11" i="77"/>
  <c r="Z15" i="77"/>
  <c r="T15" i="77"/>
  <c r="V12" i="77"/>
  <c r="T12" i="77"/>
  <c r="W11" i="77"/>
  <c r="W14" i="77"/>
  <c r="Y11" i="77"/>
  <c r="C24" i="71"/>
  <c r="F22" i="71"/>
  <c r="G24" i="71"/>
  <c r="D22" i="71"/>
  <c r="G21" i="71"/>
  <c r="D19" i="71"/>
  <c r="C19" i="71"/>
  <c r="H23" i="71"/>
  <c r="B22" i="71"/>
  <c r="E21" i="71"/>
  <c r="F23" i="71"/>
  <c r="E20" i="71"/>
  <c r="D24" i="71"/>
  <c r="G23" i="71"/>
  <c r="G22" i="71"/>
  <c r="F20" i="71"/>
  <c r="B20" i="71"/>
  <c r="K17" i="71"/>
  <c r="E22" i="71"/>
  <c r="H24" i="71"/>
  <c r="C20" i="71"/>
  <c r="G19" i="71"/>
  <c r="E24" i="81"/>
  <c r="C23" i="81"/>
  <c r="H22" i="81"/>
  <c r="E21" i="81"/>
  <c r="B20" i="81"/>
  <c r="H19" i="81"/>
  <c r="D24" i="81"/>
  <c r="B23" i="81"/>
  <c r="G22" i="81"/>
  <c r="D21" i="81"/>
  <c r="G19" i="81"/>
  <c r="H24" i="81"/>
  <c r="F24" i="81"/>
  <c r="D23" i="81"/>
  <c r="F21" i="81"/>
  <c r="C20" i="81"/>
  <c r="C24" i="81"/>
  <c r="E23" i="81"/>
  <c r="C22" i="81"/>
  <c r="B21" i="81"/>
  <c r="D20" i="81"/>
  <c r="C19" i="81"/>
  <c r="H20" i="81"/>
  <c r="H23" i="81"/>
  <c r="H21" i="81"/>
  <c r="E19" i="81"/>
  <c r="G23" i="81"/>
  <c r="G21" i="81"/>
  <c r="D19" i="81"/>
  <c r="F23" i="81"/>
  <c r="C21" i="81"/>
  <c r="B19" i="81"/>
  <c r="G20" i="81"/>
  <c r="B24" i="81"/>
  <c r="F22" i="81"/>
  <c r="E22" i="81"/>
  <c r="D22" i="81"/>
  <c r="F20" i="81"/>
  <c r="B22" i="81"/>
  <c r="E20" i="81"/>
  <c r="F19" i="81"/>
  <c r="G24" i="81"/>
  <c r="C24" i="60"/>
  <c r="F22" i="60"/>
  <c r="C21" i="60"/>
  <c r="H20" i="60"/>
  <c r="F19" i="60"/>
  <c r="G24" i="60"/>
  <c r="B23" i="60"/>
  <c r="D22" i="60"/>
  <c r="G21" i="60"/>
  <c r="D19" i="60"/>
  <c r="F24" i="60"/>
  <c r="C22" i="60"/>
  <c r="F21" i="60"/>
  <c r="C19" i="60"/>
  <c r="E24" i="60"/>
  <c r="H23" i="60"/>
  <c r="B22" i="60"/>
  <c r="E21" i="60"/>
  <c r="G20" i="60"/>
  <c r="B19" i="60"/>
  <c r="B24" i="60"/>
  <c r="F23" i="60"/>
  <c r="B21" i="60"/>
  <c r="E20" i="60"/>
  <c r="C23" i="60"/>
  <c r="E22" i="60"/>
  <c r="H21" i="60"/>
  <c r="C20" i="60"/>
  <c r="G19" i="60"/>
  <c r="D21" i="60"/>
  <c r="F20" i="60"/>
  <c r="D20" i="60"/>
  <c r="H19" i="60"/>
  <c r="E23" i="60"/>
  <c r="H22" i="60"/>
  <c r="H24" i="60"/>
  <c r="B20" i="60"/>
  <c r="E19" i="60"/>
  <c r="K17" i="60"/>
  <c r="D24" i="60"/>
  <c r="G23" i="60"/>
  <c r="D23" i="60"/>
  <c r="G22" i="60"/>
  <c r="A17" i="23"/>
  <c r="U14" i="23"/>
  <c r="R13" i="23"/>
  <c r="W12" i="23"/>
  <c r="T11" i="23"/>
  <c r="Q10" i="23"/>
  <c r="W15" i="23"/>
  <c r="Q14" i="23"/>
  <c r="T13" i="23"/>
  <c r="V12" i="23"/>
  <c r="U15" i="23"/>
  <c r="Q13" i="23"/>
  <c r="T12" i="23"/>
  <c r="W11" i="23"/>
  <c r="S15" i="23"/>
  <c r="U12" i="23"/>
  <c r="U11" i="23"/>
  <c r="U10" i="23"/>
  <c r="U13" i="23"/>
  <c r="Q11" i="23"/>
  <c r="S14" i="23"/>
  <c r="R15" i="23"/>
  <c r="W13" i="23"/>
  <c r="S12" i="23"/>
  <c r="S11" i="23"/>
  <c r="T10" i="23"/>
  <c r="Q12" i="23"/>
  <c r="R10" i="23"/>
  <c r="Q15" i="23"/>
  <c r="V13" i="23"/>
  <c r="R12" i="23"/>
  <c r="R11" i="23"/>
  <c r="S10" i="23"/>
  <c r="W14" i="23"/>
  <c r="V15" i="23"/>
  <c r="W10" i="23"/>
  <c r="V14" i="23"/>
  <c r="S13" i="23"/>
  <c r="T14" i="23"/>
  <c r="V11" i="23"/>
  <c r="T15" i="23"/>
  <c r="R14" i="23"/>
  <c r="V10" i="23"/>
  <c r="F24" i="83"/>
  <c r="D23" i="83"/>
  <c r="F21" i="83"/>
  <c r="C20" i="83"/>
  <c r="B24" i="83"/>
  <c r="F23" i="83"/>
  <c r="H22" i="83"/>
  <c r="B21" i="83"/>
  <c r="E20" i="83"/>
  <c r="H19" i="83"/>
  <c r="B22" i="83"/>
  <c r="F22" i="83"/>
  <c r="D21" i="83"/>
  <c r="C19" i="83"/>
  <c r="H23" i="83"/>
  <c r="E22" i="83"/>
  <c r="C21" i="83"/>
  <c r="B19" i="83"/>
  <c r="H24" i="83"/>
  <c r="G23" i="83"/>
  <c r="D22" i="83"/>
  <c r="E24" i="83"/>
  <c r="C23" i="83"/>
  <c r="G20" i="83"/>
  <c r="G19" i="83"/>
  <c r="K17" i="83"/>
  <c r="D24" i="83"/>
  <c r="B23" i="83"/>
  <c r="C24" i="83"/>
  <c r="G21" i="83"/>
  <c r="D20" i="83"/>
  <c r="E19" i="83"/>
  <c r="H21" i="83"/>
  <c r="F19" i="83"/>
  <c r="H20" i="83"/>
  <c r="F20" i="83"/>
  <c r="B20" i="83"/>
  <c r="G24" i="83"/>
  <c r="D19" i="83"/>
  <c r="E23" i="83"/>
  <c r="E21" i="83"/>
  <c r="G22" i="83"/>
  <c r="C22" i="83"/>
  <c r="G23" i="82"/>
  <c r="D22" i="82"/>
  <c r="F20" i="82"/>
  <c r="D19" i="82"/>
  <c r="H24" i="82"/>
  <c r="C23" i="82"/>
  <c r="F22" i="82"/>
  <c r="H21" i="82"/>
  <c r="B20" i="82"/>
  <c r="F19" i="82"/>
  <c r="E24" i="82"/>
  <c r="F23" i="82"/>
  <c r="G22" i="82"/>
  <c r="F21" i="82"/>
  <c r="G20" i="82"/>
  <c r="H19" i="82"/>
  <c r="D24" i="82"/>
  <c r="E23" i="82"/>
  <c r="E22" i="82"/>
  <c r="E21" i="82"/>
  <c r="E20" i="82"/>
  <c r="G19" i="82"/>
  <c r="B21" i="82"/>
  <c r="B19" i="82"/>
  <c r="F24" i="82"/>
  <c r="H23" i="82"/>
  <c r="H22" i="82"/>
  <c r="G21" i="82"/>
  <c r="H20" i="82"/>
  <c r="G24" i="82"/>
  <c r="D23" i="82"/>
  <c r="B22" i="82"/>
  <c r="C24" i="82"/>
  <c r="B23" i="82"/>
  <c r="B24" i="82"/>
  <c r="E19" i="82"/>
  <c r="D20" i="82"/>
  <c r="K17" i="82"/>
  <c r="C21" i="82"/>
  <c r="C20" i="82"/>
  <c r="C22" i="82"/>
  <c r="C19" i="82"/>
  <c r="D21" i="82"/>
  <c r="Q33" i="81"/>
  <c r="N32" i="81"/>
  <c r="K31" i="81"/>
  <c r="P30" i="81"/>
  <c r="M29" i="81"/>
  <c r="P33" i="81"/>
  <c r="M32" i="81"/>
  <c r="O30" i="81"/>
  <c r="L29" i="81"/>
  <c r="Q28" i="81"/>
  <c r="O33" i="81"/>
  <c r="L32" i="81"/>
  <c r="Q31" i="81"/>
  <c r="N30" i="81"/>
  <c r="K29" i="81"/>
  <c r="P28" i="81"/>
  <c r="N33" i="81"/>
  <c r="K32" i="81"/>
  <c r="P31" i="81"/>
  <c r="M30" i="81"/>
  <c r="O28" i="81"/>
  <c r="M33" i="81"/>
  <c r="O31" i="81"/>
  <c r="L30" i="81"/>
  <c r="Q29" i="81"/>
  <c r="N28" i="81"/>
  <c r="T26" i="81"/>
  <c r="L33" i="81"/>
  <c r="Q32" i="81"/>
  <c r="N31" i="81"/>
  <c r="K30" i="81"/>
  <c r="P29" i="81"/>
  <c r="M28" i="81"/>
  <c r="K33" i="81"/>
  <c r="P32" i="81"/>
  <c r="M31" i="81"/>
  <c r="O29" i="81"/>
  <c r="L28" i="81"/>
  <c r="O32" i="81"/>
  <c r="L31" i="81"/>
  <c r="Q30" i="81"/>
  <c r="N29" i="81"/>
  <c r="K28" i="81"/>
  <c r="W15" i="75"/>
  <c r="T14" i="75"/>
  <c r="Y13" i="75"/>
  <c r="V12" i="75"/>
  <c r="X10" i="75"/>
  <c r="T15" i="75"/>
  <c r="Y14" i="75"/>
  <c r="V13" i="75"/>
  <c r="X11" i="75"/>
  <c r="U10" i="75"/>
  <c r="V15" i="75"/>
  <c r="X12" i="75"/>
  <c r="B17" i="75"/>
  <c r="X14" i="75"/>
  <c r="U13" i="75"/>
  <c r="Z11" i="75"/>
  <c r="W10" i="75"/>
  <c r="Z15" i="75"/>
  <c r="T13" i="75"/>
  <c r="Y12" i="75"/>
  <c r="Y10" i="75"/>
  <c r="Y15" i="75"/>
  <c r="W12" i="75"/>
  <c r="V10" i="75"/>
  <c r="X15" i="75"/>
  <c r="U12" i="75"/>
  <c r="T10" i="75"/>
  <c r="W14" i="75"/>
  <c r="W11" i="75"/>
  <c r="W13" i="75"/>
  <c r="Z10" i="75"/>
  <c r="Z14" i="75"/>
  <c r="Y11" i="75"/>
  <c r="V14" i="75"/>
  <c r="V11" i="75"/>
  <c r="Z12" i="75"/>
  <c r="T11" i="75"/>
  <c r="U14" i="75"/>
  <c r="U11" i="75"/>
  <c r="Z13" i="75"/>
  <c r="T12" i="75"/>
  <c r="U15" i="75"/>
  <c r="X13" i="75"/>
  <c r="H32" i="65"/>
  <c r="E31" i="65"/>
  <c r="G30" i="65"/>
  <c r="C28" i="65"/>
  <c r="C30" i="65"/>
  <c r="E29" i="65"/>
  <c r="H30" i="65"/>
  <c r="F28" i="65"/>
  <c r="D30" i="65"/>
  <c r="B29" i="65"/>
  <c r="E33" i="65"/>
  <c r="C32" i="65"/>
  <c r="X15" i="68"/>
  <c r="U14" i="68"/>
  <c r="Z13" i="68"/>
  <c r="W12" i="68"/>
  <c r="T11" i="68"/>
  <c r="Y10" i="68"/>
  <c r="W15" i="68"/>
  <c r="Z14" i="68"/>
  <c r="T13" i="68"/>
  <c r="V12" i="68"/>
  <c r="Y11" i="68"/>
  <c r="V15" i="68"/>
  <c r="Y14" i="68"/>
  <c r="U12" i="68"/>
  <c r="X11" i="68"/>
  <c r="U15" i="68"/>
  <c r="X14" i="68"/>
  <c r="T12" i="68"/>
  <c r="V14" i="68"/>
  <c r="X13" i="68"/>
  <c r="U11" i="68"/>
  <c r="W10" i="68"/>
  <c r="T15" i="68"/>
  <c r="W11" i="68"/>
  <c r="W14" i="68"/>
  <c r="V11" i="68"/>
  <c r="T14" i="68"/>
  <c r="Y13" i="68"/>
  <c r="Z10" i="68"/>
  <c r="X10" i="68"/>
  <c r="B17" i="68"/>
  <c r="W13" i="68"/>
  <c r="Y12" i="68"/>
  <c r="U10" i="68"/>
  <c r="T10" i="68"/>
  <c r="Z11" i="68"/>
  <c r="Z12" i="68"/>
  <c r="Z15" i="68"/>
  <c r="U13" i="68"/>
  <c r="X12" i="68"/>
  <c r="V13" i="68"/>
  <c r="V10" i="68"/>
  <c r="Y15" i="68"/>
  <c r="X15" i="58"/>
  <c r="U14" i="58"/>
  <c r="Z13" i="58"/>
  <c r="X12" i="58"/>
  <c r="T11" i="58"/>
  <c r="Y10" i="58"/>
  <c r="W15" i="58"/>
  <c r="T14" i="58"/>
  <c r="Y13" i="58"/>
  <c r="W12" i="58"/>
  <c r="X10" i="58"/>
  <c r="U12" i="58"/>
  <c r="T10" i="58"/>
  <c r="Z14" i="58"/>
  <c r="W13" i="58"/>
  <c r="X14" i="58"/>
  <c r="U13" i="58"/>
  <c r="W11" i="58"/>
  <c r="V15" i="58"/>
  <c r="X13" i="58"/>
  <c r="V12" i="58"/>
  <c r="Z11" i="58"/>
  <c r="W10" i="58"/>
  <c r="U15" i="58"/>
  <c r="Y11" i="58"/>
  <c r="V10" i="58"/>
  <c r="B17" i="58"/>
  <c r="T15" i="58"/>
  <c r="Y14" i="58"/>
  <c r="V13" i="58"/>
  <c r="T12" i="58"/>
  <c r="X11" i="58"/>
  <c r="U10" i="58"/>
  <c r="Z15" i="58"/>
  <c r="V14" i="58"/>
  <c r="Z12" i="58"/>
  <c r="T13" i="58"/>
  <c r="V11" i="58"/>
  <c r="U11" i="58"/>
  <c r="Y15" i="58"/>
  <c r="Y12" i="58"/>
  <c r="Z10" i="58"/>
  <c r="W14" i="58"/>
  <c r="Y15" i="63"/>
  <c r="V14" i="63"/>
  <c r="X12" i="63"/>
  <c r="U11" i="63"/>
  <c r="Z10" i="63"/>
  <c r="W15" i="63"/>
  <c r="Z14" i="63"/>
  <c r="T13" i="63"/>
  <c r="V12" i="63"/>
  <c r="Y11" i="63"/>
  <c r="V15" i="63"/>
  <c r="Y14" i="63"/>
  <c r="U12" i="63"/>
  <c r="X11" i="63"/>
  <c r="U14" i="63"/>
  <c r="X13" i="63"/>
  <c r="T11" i="63"/>
  <c r="W10" i="63"/>
  <c r="B17" i="63"/>
  <c r="T14" i="63"/>
  <c r="W13" i="63"/>
  <c r="Z12" i="63"/>
  <c r="V10" i="63"/>
  <c r="V11" i="63"/>
  <c r="X10" i="63"/>
  <c r="Z15" i="63"/>
  <c r="U10" i="63"/>
  <c r="X15" i="63"/>
  <c r="T10" i="63"/>
  <c r="T15" i="63"/>
  <c r="W14" i="63"/>
  <c r="Y13" i="63"/>
  <c r="W11" i="63"/>
  <c r="Y12" i="63"/>
  <c r="T12" i="63"/>
  <c r="Z13" i="63"/>
  <c r="W12" i="63"/>
  <c r="V13" i="63"/>
  <c r="X14" i="63"/>
  <c r="U13" i="63"/>
  <c r="U15" i="63"/>
  <c r="Y10" i="63"/>
  <c r="Z11" i="63"/>
  <c r="C24" i="78"/>
  <c r="B22" i="78"/>
  <c r="E21" i="78"/>
  <c r="F20" i="78"/>
  <c r="H19" i="78"/>
  <c r="B24" i="78"/>
  <c r="D23" i="78"/>
  <c r="C19" i="78"/>
  <c r="K17" i="78"/>
  <c r="G24" i="78"/>
  <c r="G23" i="78"/>
  <c r="B24" i="69"/>
  <c r="H23" i="69"/>
  <c r="E22" i="69"/>
  <c r="B21" i="69"/>
  <c r="G20" i="69"/>
  <c r="E19" i="69"/>
  <c r="D24" i="69"/>
  <c r="G23" i="69"/>
  <c r="D21" i="69"/>
  <c r="F20" i="69"/>
  <c r="C24" i="69"/>
  <c r="F23" i="69"/>
  <c r="C21" i="69"/>
  <c r="E20" i="69"/>
  <c r="H24" i="69"/>
  <c r="C23" i="69"/>
  <c r="F22" i="69"/>
  <c r="H21" i="69"/>
  <c r="B20" i="69"/>
  <c r="F19" i="69"/>
  <c r="K17" i="69"/>
  <c r="B23" i="69"/>
  <c r="H22" i="69"/>
  <c r="H20" i="69"/>
  <c r="E24" i="69"/>
  <c r="D20" i="69"/>
  <c r="C20" i="69"/>
  <c r="H19" i="69"/>
  <c r="E23" i="69"/>
  <c r="G19" i="69"/>
  <c r="D22" i="69"/>
  <c r="C19" i="69"/>
  <c r="F24" i="69"/>
  <c r="E21" i="69"/>
  <c r="G22" i="69"/>
  <c r="D19" i="69"/>
  <c r="C22" i="69"/>
  <c r="B19" i="69"/>
  <c r="D23" i="69"/>
  <c r="G21" i="69"/>
  <c r="G24" i="69"/>
  <c r="F21" i="69"/>
  <c r="B22" i="69"/>
  <c r="V15" i="59"/>
  <c r="X13" i="59"/>
  <c r="U12" i="59"/>
  <c r="Z11" i="59"/>
  <c r="W10" i="59"/>
  <c r="W15" i="59"/>
  <c r="Y14" i="59"/>
  <c r="V12" i="59"/>
  <c r="X11" i="59"/>
  <c r="T15" i="59"/>
  <c r="W14" i="59"/>
  <c r="Z13" i="59"/>
  <c r="V11" i="59"/>
  <c r="Y10" i="59"/>
  <c r="Y15" i="59"/>
  <c r="U14" i="59"/>
  <c r="Z12" i="59"/>
  <c r="W11" i="59"/>
  <c r="T10" i="59"/>
  <c r="W12" i="59"/>
  <c r="B17" i="59"/>
  <c r="X15" i="59"/>
  <c r="T14" i="59"/>
  <c r="Y12" i="59"/>
  <c r="U11" i="59"/>
  <c r="U13" i="59"/>
  <c r="V10" i="59"/>
  <c r="U15" i="59"/>
  <c r="X12" i="59"/>
  <c r="T11" i="59"/>
  <c r="Y13" i="59"/>
  <c r="X14" i="59"/>
  <c r="W13" i="59"/>
  <c r="T12" i="59"/>
  <c r="Z10" i="59"/>
  <c r="Z14" i="59"/>
  <c r="V13" i="59"/>
  <c r="X10" i="59"/>
  <c r="U10" i="59"/>
  <c r="V14" i="59"/>
  <c r="Z15" i="59"/>
  <c r="Y11" i="59"/>
  <c r="T13" i="59"/>
  <c r="E19" i="64"/>
  <c r="G23" i="64"/>
  <c r="D21" i="64"/>
  <c r="H19" i="64"/>
  <c r="E23" i="64"/>
  <c r="H24" i="57"/>
  <c r="F23" i="57"/>
  <c r="C22" i="57"/>
  <c r="H21" i="57"/>
  <c r="E20" i="57"/>
  <c r="C19" i="57"/>
  <c r="C23" i="57"/>
  <c r="F22" i="57"/>
  <c r="B20" i="57"/>
  <c r="F19" i="57"/>
  <c r="K17" i="57"/>
  <c r="B19" i="57"/>
  <c r="G23" i="57"/>
  <c r="C21" i="57"/>
  <c r="F20" i="57"/>
  <c r="G24" i="57"/>
  <c r="B23" i="57"/>
  <c r="E22" i="57"/>
  <c r="G21" i="57"/>
  <c r="E19" i="57"/>
  <c r="E24" i="57"/>
  <c r="E21" i="57"/>
  <c r="F24" i="57"/>
  <c r="D22" i="57"/>
  <c r="F21" i="57"/>
  <c r="D19" i="57"/>
  <c r="B22" i="57"/>
  <c r="H20" i="57"/>
  <c r="C24" i="57"/>
  <c r="B24" i="57"/>
  <c r="E23" i="57"/>
  <c r="H22" i="57"/>
  <c r="B21" i="57"/>
  <c r="D20" i="57"/>
  <c r="H19" i="57"/>
  <c r="D24" i="57"/>
  <c r="H23" i="57"/>
  <c r="D21" i="57"/>
  <c r="G20" i="57"/>
  <c r="C20" i="57"/>
  <c r="G19" i="57"/>
  <c r="D23" i="57"/>
  <c r="G22" i="57"/>
  <c r="B22" i="80"/>
  <c r="F22" i="80"/>
  <c r="E19" i="80"/>
  <c r="O24" i="79"/>
  <c r="M23" i="79"/>
  <c r="O21" i="79"/>
  <c r="L20" i="79"/>
  <c r="N24" i="79"/>
  <c r="L23" i="79"/>
  <c r="Q22" i="79"/>
  <c r="N21" i="79"/>
  <c r="K20" i="79"/>
  <c r="Q19" i="79"/>
  <c r="L24" i="79"/>
  <c r="Q20" i="79"/>
  <c r="Q23" i="79"/>
  <c r="P22" i="79"/>
  <c r="Q21" i="79"/>
  <c r="P20" i="79"/>
  <c r="P19" i="79"/>
  <c r="P24" i="79"/>
  <c r="O23" i="79"/>
  <c r="N22" i="79"/>
  <c r="M21" i="79"/>
  <c r="N20" i="79"/>
  <c r="N19" i="79"/>
  <c r="Q24" i="79"/>
  <c r="K21" i="79"/>
  <c r="O20" i="79"/>
  <c r="M24" i="79"/>
  <c r="M20" i="79"/>
  <c r="N23" i="79"/>
  <c r="M19" i="79"/>
  <c r="K23" i="79"/>
  <c r="O22" i="79"/>
  <c r="L19" i="79"/>
  <c r="K24" i="79"/>
  <c r="O19" i="79"/>
  <c r="T17" i="79"/>
  <c r="M22" i="79"/>
  <c r="K19" i="79"/>
  <c r="L22" i="79"/>
  <c r="P23" i="79"/>
  <c r="P21" i="79"/>
  <c r="L21" i="79"/>
  <c r="K22" i="79"/>
  <c r="B24" i="67"/>
  <c r="H23" i="67"/>
  <c r="E22" i="67"/>
  <c r="B21" i="67"/>
  <c r="G20" i="67"/>
  <c r="E19" i="67"/>
  <c r="C24" i="67"/>
  <c r="F23" i="67"/>
  <c r="C21" i="67"/>
  <c r="E20" i="67"/>
  <c r="E23" i="67"/>
  <c r="H22" i="67"/>
  <c r="D20" i="67"/>
  <c r="H19" i="67"/>
  <c r="D23" i="67"/>
  <c r="G22" i="67"/>
  <c r="C20" i="67"/>
  <c r="G19" i="67"/>
  <c r="G24" i="67"/>
  <c r="B23" i="67"/>
  <c r="D22" i="67"/>
  <c r="G21" i="67"/>
  <c r="D19" i="67"/>
  <c r="C22" i="67"/>
  <c r="F21" i="67"/>
  <c r="D21" i="67"/>
  <c r="F20" i="67"/>
  <c r="K17" i="67"/>
  <c r="E24" i="67"/>
  <c r="B19" i="67"/>
  <c r="F24" i="67"/>
  <c r="B20" i="67"/>
  <c r="D24" i="67"/>
  <c r="H21" i="67"/>
  <c r="F22" i="67"/>
  <c r="B22" i="67"/>
  <c r="F19" i="67"/>
  <c r="E21" i="67"/>
  <c r="G23" i="67"/>
  <c r="C23" i="67"/>
  <c r="H20" i="67"/>
  <c r="C19" i="67"/>
  <c r="H24" i="67"/>
  <c r="X24" i="61"/>
  <c r="V23" i="61"/>
  <c r="X21" i="61"/>
  <c r="U20" i="61"/>
  <c r="T24" i="61"/>
  <c r="Z23" i="61"/>
  <c r="W22" i="61"/>
  <c r="T21" i="61"/>
  <c r="Y20" i="61"/>
  <c r="W19" i="61"/>
  <c r="B26" i="61"/>
  <c r="Y23" i="61"/>
  <c r="V22" i="61"/>
  <c r="X20" i="61"/>
  <c r="V19" i="61"/>
  <c r="U24" i="61"/>
  <c r="Y22" i="61"/>
  <c r="U21" i="61"/>
  <c r="Y19" i="61"/>
  <c r="X22" i="61"/>
  <c r="X19" i="61"/>
  <c r="U22" i="61"/>
  <c r="Z20" i="61"/>
  <c r="U19" i="61"/>
  <c r="Z24" i="61"/>
  <c r="W23" i="61"/>
  <c r="Z21" i="61"/>
  <c r="V20" i="61"/>
  <c r="V24" i="61"/>
  <c r="U23" i="61"/>
  <c r="W21" i="61"/>
  <c r="W20" i="61"/>
  <c r="Z19" i="61"/>
  <c r="Y24" i="61"/>
  <c r="T23" i="61"/>
  <c r="V21" i="61"/>
  <c r="T20" i="61"/>
  <c r="T19" i="61"/>
  <c r="Z22" i="61"/>
  <c r="W24" i="61"/>
  <c r="T22" i="61"/>
  <c r="X23" i="61"/>
  <c r="Y21" i="61"/>
  <c r="W15" i="74"/>
  <c r="T14" i="74"/>
  <c r="Y13" i="74"/>
  <c r="V12" i="74"/>
  <c r="X10" i="74"/>
  <c r="V15" i="74"/>
  <c r="Y14" i="74"/>
  <c r="U12" i="74"/>
  <c r="X11" i="74"/>
  <c r="Y15" i="74"/>
  <c r="X14" i="74"/>
  <c r="X13" i="74"/>
  <c r="Y12" i="74"/>
  <c r="Y11" i="74"/>
  <c r="Y10" i="74"/>
  <c r="X15" i="74"/>
  <c r="W14" i="74"/>
  <c r="W13" i="74"/>
  <c r="X12" i="74"/>
  <c r="W11" i="74"/>
  <c r="W10" i="74"/>
  <c r="U15" i="74"/>
  <c r="V14" i="74"/>
  <c r="V13" i="74"/>
  <c r="W12" i="74"/>
  <c r="V11" i="74"/>
  <c r="V10" i="74"/>
  <c r="T13" i="74"/>
  <c r="T11" i="74"/>
  <c r="T10" i="74"/>
  <c r="Z15" i="74"/>
  <c r="Z14" i="74"/>
  <c r="Z13" i="74"/>
  <c r="Z12" i="74"/>
  <c r="Z11" i="74"/>
  <c r="Z10" i="74"/>
  <c r="T15" i="74"/>
  <c r="U14" i="74"/>
  <c r="U13" i="74"/>
  <c r="T12" i="74"/>
  <c r="U11" i="74"/>
  <c r="U10" i="74"/>
  <c r="B17" i="74"/>
  <c r="C24" i="66"/>
  <c r="F22" i="66"/>
  <c r="C21" i="66"/>
  <c r="H20" i="66"/>
  <c r="F19" i="66"/>
  <c r="F24" i="66"/>
  <c r="C22" i="66"/>
  <c r="F21" i="66"/>
  <c r="C19" i="66"/>
  <c r="H24" i="66"/>
  <c r="H23" i="66"/>
  <c r="G24" i="66"/>
  <c r="G23" i="66"/>
  <c r="H22" i="66"/>
  <c r="H21" i="66"/>
  <c r="G20" i="66"/>
  <c r="E24" i="66"/>
  <c r="F23" i="66"/>
  <c r="G22" i="66"/>
  <c r="G21" i="66"/>
  <c r="F20" i="66"/>
  <c r="H19" i="66"/>
  <c r="K17" i="66"/>
  <c r="B24" i="66"/>
  <c r="D23" i="66"/>
  <c r="D22" i="66"/>
  <c r="D21" i="66"/>
  <c r="D20" i="66"/>
  <c r="E19" i="66"/>
  <c r="C23" i="66"/>
  <c r="B22" i="66"/>
  <c r="B21" i="66"/>
  <c r="C20" i="66"/>
  <c r="D19" i="66"/>
  <c r="B23" i="66"/>
  <c r="B19" i="66"/>
  <c r="E22" i="66"/>
  <c r="E21" i="66"/>
  <c r="E20" i="66"/>
  <c r="B20" i="66"/>
  <c r="E23" i="66"/>
  <c r="G19" i="66"/>
  <c r="D24" i="66"/>
  <c r="V15" i="70"/>
  <c r="X13" i="70"/>
  <c r="U12" i="70"/>
  <c r="Z11" i="70"/>
  <c r="W10" i="70"/>
  <c r="W15" i="70"/>
  <c r="Y14" i="70"/>
  <c r="V12" i="70"/>
  <c r="U15" i="70"/>
  <c r="X14" i="70"/>
  <c r="T12" i="70"/>
  <c r="W11" i="70"/>
  <c r="B17" i="70"/>
  <c r="U14" i="70"/>
  <c r="W13" i="70"/>
  <c r="Z12" i="70"/>
  <c r="T11" i="70"/>
  <c r="V10" i="70"/>
  <c r="Z14" i="70"/>
  <c r="X12" i="70"/>
  <c r="V14" i="70"/>
  <c r="Z13" i="70"/>
  <c r="U11" i="70"/>
  <c r="T14" i="70"/>
  <c r="Y13" i="70"/>
  <c r="V13" i="70"/>
  <c r="Z10" i="70"/>
  <c r="Z15" i="70"/>
  <c r="T13" i="70"/>
  <c r="W12" i="70"/>
  <c r="X10" i="70"/>
  <c r="Y11" i="70"/>
  <c r="U10" i="70"/>
  <c r="X11" i="70"/>
  <c r="T10" i="70"/>
  <c r="W14" i="70"/>
  <c r="V11" i="70"/>
  <c r="X15" i="70"/>
  <c r="T15" i="70"/>
  <c r="U13" i="70"/>
  <c r="Y10" i="70"/>
  <c r="Y12" i="70"/>
  <c r="Y15" i="70"/>
  <c r="F23" i="4"/>
  <c r="C22" i="4"/>
  <c r="G20" i="4"/>
  <c r="G22" i="4"/>
  <c r="C21" i="4"/>
  <c r="F20" i="4"/>
  <c r="E23" i="4"/>
  <c r="B21" i="4"/>
  <c r="F22" i="4"/>
  <c r="B20" i="4"/>
  <c r="F24" i="4"/>
  <c r="A19" i="4"/>
  <c r="X15" i="73"/>
  <c r="U14" i="73"/>
  <c r="Z13" i="73"/>
  <c r="W12" i="73"/>
  <c r="T11" i="73"/>
  <c r="Y10" i="73"/>
  <c r="B17" i="73"/>
  <c r="T14" i="73"/>
  <c r="W13" i="73"/>
  <c r="Z15" i="73"/>
  <c r="V13" i="73"/>
  <c r="Y12" i="73"/>
  <c r="U10" i="73"/>
  <c r="W15" i="73"/>
  <c r="Z14" i="73"/>
  <c r="T13" i="73"/>
  <c r="V12" i="73"/>
  <c r="Y11" i="73"/>
  <c r="W14" i="73"/>
  <c r="X12" i="73"/>
  <c r="U11" i="73"/>
  <c r="V14" i="73"/>
  <c r="U12" i="73"/>
  <c r="Y13" i="73"/>
  <c r="T12" i="73"/>
  <c r="Z10" i="73"/>
  <c r="V15" i="73"/>
  <c r="U13" i="73"/>
  <c r="Z11" i="73"/>
  <c r="W10" i="73"/>
  <c r="V11" i="73"/>
  <c r="Y14" i="73"/>
  <c r="Y15" i="73"/>
  <c r="X14" i="73"/>
  <c r="T15" i="73"/>
  <c r="T10" i="73"/>
  <c r="U15" i="73"/>
  <c r="X13" i="73"/>
  <c r="X11" i="73"/>
  <c r="W11" i="73"/>
  <c r="X10" i="73"/>
  <c r="V10" i="73"/>
  <c r="Z12" i="73"/>
  <c r="B22" i="4" l="1"/>
  <c r="C23" i="4"/>
  <c r="C24" i="4"/>
  <c r="G23" i="4"/>
  <c r="D21" i="4"/>
  <c r="A24" i="4"/>
  <c r="F21" i="4"/>
  <c r="A21" i="4"/>
  <c r="A23" i="4"/>
  <c r="E24" i="4"/>
  <c r="C29" i="65"/>
  <c r="E19" i="4"/>
  <c r="D20" i="4"/>
  <c r="D23" i="4"/>
  <c r="F19" i="4"/>
  <c r="E20" i="4"/>
  <c r="G22" i="64"/>
  <c r="F20" i="64"/>
  <c r="D20" i="64"/>
  <c r="H22" i="64"/>
  <c r="G24" i="64"/>
  <c r="F33" i="65"/>
  <c r="K26" i="65"/>
  <c r="P31" i="65" s="1"/>
  <c r="H28" i="65"/>
  <c r="G33" i="65"/>
  <c r="B30" i="65"/>
  <c r="E19" i="71"/>
  <c r="C23" i="71"/>
  <c r="E23" i="71"/>
  <c r="G20" i="71"/>
  <c r="F24" i="71"/>
  <c r="C21" i="71"/>
  <c r="F23" i="64"/>
  <c r="C20" i="64"/>
  <c r="D23" i="64"/>
  <c r="H24" i="64"/>
  <c r="B21" i="64"/>
  <c r="F29" i="65"/>
  <c r="E21" i="4"/>
  <c r="A20" i="4"/>
  <c r="C19" i="4"/>
  <c r="D24" i="4"/>
  <c r="A22" i="4"/>
  <c r="E21" i="64"/>
  <c r="B19" i="64"/>
  <c r="C21" i="64"/>
  <c r="C24" i="64"/>
  <c r="D19" i="64"/>
  <c r="E22" i="64"/>
  <c r="E32" i="65"/>
  <c r="G32" i="65"/>
  <c r="D29" i="65"/>
  <c r="D33" i="65"/>
  <c r="B32" i="65"/>
  <c r="D20" i="71"/>
  <c r="D21" i="71"/>
  <c r="B21" i="71"/>
  <c r="E24" i="71"/>
  <c r="B23" i="71"/>
  <c r="F22" i="64"/>
  <c r="C19" i="64"/>
  <c r="C22" i="64"/>
  <c r="F24" i="64"/>
  <c r="G20" i="64"/>
  <c r="D22" i="4"/>
  <c r="D24" i="64"/>
  <c r="E20" i="64"/>
  <c r="B22" i="64"/>
  <c r="K17" i="64"/>
  <c r="O22" i="64" s="1"/>
  <c r="G21" i="64"/>
  <c r="H23" i="64"/>
  <c r="B24" i="4"/>
  <c r="E22" i="4"/>
  <c r="I17" i="4"/>
  <c r="E24" i="64"/>
  <c r="F21" i="64"/>
  <c r="C23" i="64"/>
  <c r="H20" i="64"/>
  <c r="D22" i="64"/>
  <c r="B24" i="64"/>
  <c r="G28" i="65"/>
  <c r="E30" i="65"/>
  <c r="H29" i="65"/>
  <c r="F30" i="65"/>
  <c r="D28" i="65"/>
  <c r="H19" i="71"/>
  <c r="D23" i="71"/>
  <c r="B24" i="71"/>
  <c r="F21" i="71"/>
  <c r="F19" i="71"/>
  <c r="F31" i="65"/>
  <c r="B33" i="65"/>
  <c r="F32" i="65"/>
  <c r="D31" i="65"/>
  <c r="C33" i="65"/>
  <c r="E28" i="65"/>
  <c r="G31" i="65"/>
  <c r="B28" i="65"/>
  <c r="H33" i="65"/>
  <c r="G24" i="4"/>
  <c r="D19" i="4"/>
  <c r="B23" i="4"/>
  <c r="G19" i="4"/>
  <c r="C20" i="4"/>
  <c r="G21" i="4"/>
  <c r="B20" i="64"/>
  <c r="G19" i="64"/>
  <c r="F19" i="64"/>
  <c r="H21" i="64"/>
  <c r="B31" i="65"/>
  <c r="H31" i="65"/>
  <c r="D32" i="65"/>
  <c r="C31" i="65"/>
  <c r="H21" i="71"/>
  <c r="H22" i="71"/>
  <c r="B19" i="71"/>
  <c r="C22" i="71"/>
  <c r="C23" i="80"/>
  <c r="G20" i="80"/>
  <c r="F23" i="80"/>
  <c r="H24" i="78"/>
  <c r="B20" i="78"/>
  <c r="G19" i="78"/>
  <c r="G21" i="78"/>
  <c r="H23" i="78"/>
  <c r="G22" i="80"/>
  <c r="B24" i="80"/>
  <c r="D19" i="78"/>
  <c r="B23" i="78"/>
  <c r="E20" i="78"/>
  <c r="G22" i="78"/>
  <c r="E24" i="78"/>
  <c r="D22" i="80"/>
  <c r="E23" i="80"/>
  <c r="H21" i="80"/>
  <c r="H24" i="80"/>
  <c r="F20" i="80"/>
  <c r="B21" i="78"/>
  <c r="F21" i="78"/>
  <c r="F23" i="78"/>
  <c r="F19" i="78"/>
  <c r="D19" i="80"/>
  <c r="H20" i="80"/>
  <c r="C21" i="80"/>
  <c r="C23" i="78"/>
  <c r="D20" i="78"/>
  <c r="E22" i="78"/>
  <c r="F24" i="78"/>
  <c r="H20" i="78"/>
  <c r="E19" i="78"/>
  <c r="F21" i="80"/>
  <c r="F19" i="80"/>
  <c r="D20" i="80"/>
  <c r="H21" i="78"/>
  <c r="C20" i="78"/>
  <c r="D21" i="78"/>
  <c r="E23" i="78"/>
  <c r="B19" i="78"/>
  <c r="C21" i="78"/>
  <c r="H23" i="80"/>
  <c r="B20" i="80"/>
  <c r="G21" i="80"/>
  <c r="H22" i="78"/>
  <c r="C22" i="78"/>
  <c r="D22" i="78"/>
  <c r="D24" i="78"/>
  <c r="G20" i="78"/>
  <c r="G19" i="80"/>
  <c r="E21" i="80"/>
  <c r="B23" i="80"/>
  <c r="H19" i="80"/>
  <c r="G23" i="80"/>
  <c r="G24" i="80"/>
  <c r="D24" i="80"/>
  <c r="C20" i="80"/>
  <c r="C19" i="80"/>
  <c r="E20" i="80"/>
  <c r="C24" i="80"/>
  <c r="E21" i="62"/>
  <c r="G23" i="62"/>
  <c r="E20" i="62"/>
  <c r="B22" i="62"/>
  <c r="E23" i="62"/>
  <c r="F19" i="62"/>
  <c r="B23" i="62"/>
  <c r="H24" i="62"/>
  <c r="C21" i="62"/>
  <c r="G22" i="62"/>
  <c r="F21" i="62"/>
  <c r="B20" i="62"/>
  <c r="D22" i="62"/>
  <c r="C19" i="62"/>
  <c r="G21" i="62"/>
  <c r="D20" i="62"/>
  <c r="D24" i="62"/>
  <c r="C24" i="62"/>
  <c r="C20" i="62"/>
  <c r="F24" i="62"/>
  <c r="H20" i="62"/>
  <c r="H19" i="62"/>
  <c r="F20" i="62"/>
  <c r="F22" i="62"/>
  <c r="B19" i="62"/>
  <c r="D23" i="62"/>
  <c r="D19" i="62"/>
  <c r="K17" i="62"/>
  <c r="E24" i="62"/>
  <c r="F23" i="62"/>
  <c r="C23" i="62"/>
  <c r="D21" i="62"/>
  <c r="C22" i="62"/>
  <c r="E19" i="62"/>
  <c r="H23" i="62"/>
  <c r="B24" i="62"/>
  <c r="H22" i="62"/>
  <c r="G19" i="62"/>
  <c r="H21" i="62"/>
  <c r="G24" i="62"/>
  <c r="G20" i="62"/>
  <c r="B21" i="62"/>
  <c r="E22" i="62"/>
  <c r="C22" i="80"/>
  <c r="E22" i="80"/>
  <c r="D21" i="80"/>
  <c r="B21" i="80"/>
  <c r="K17" i="80"/>
  <c r="L22" i="80" s="1"/>
  <c r="E24" i="80"/>
  <c r="F24" i="80"/>
  <c r="D23" i="80"/>
  <c r="H22" i="80"/>
  <c r="W24" i="85"/>
  <c r="U23" i="85"/>
  <c r="Z22" i="85"/>
  <c r="W21" i="85"/>
  <c r="T20" i="85"/>
  <c r="Z19" i="85"/>
  <c r="T24" i="85"/>
  <c r="Z23" i="85"/>
  <c r="W22" i="85"/>
  <c r="T21" i="85"/>
  <c r="Y20" i="85"/>
  <c r="W19" i="85"/>
  <c r="B26" i="85"/>
  <c r="Y23" i="85"/>
  <c r="V22" i="85"/>
  <c r="X20" i="85"/>
  <c r="V19" i="85"/>
  <c r="U24" i="85"/>
  <c r="Y22" i="85"/>
  <c r="U21" i="85"/>
  <c r="Y19" i="85"/>
  <c r="X22" i="85"/>
  <c r="X19" i="85"/>
  <c r="U22" i="85"/>
  <c r="Z20" i="85"/>
  <c r="U19" i="85"/>
  <c r="X23" i="85"/>
  <c r="T22" i="85"/>
  <c r="W20" i="85"/>
  <c r="T19" i="85"/>
  <c r="Z24" i="85"/>
  <c r="W23" i="85"/>
  <c r="Z21" i="85"/>
  <c r="V20" i="85"/>
  <c r="T23" i="85"/>
  <c r="Y21" i="85"/>
  <c r="Y24" i="85"/>
  <c r="X21" i="85"/>
  <c r="V23" i="85"/>
  <c r="X24" i="85"/>
  <c r="V21" i="85"/>
  <c r="V24" i="85"/>
  <c r="U20" i="85"/>
  <c r="O24" i="84"/>
  <c r="M23" i="84"/>
  <c r="O21" i="84"/>
  <c r="L20" i="84"/>
  <c r="M24" i="84"/>
  <c r="K23" i="84"/>
  <c r="P22" i="84"/>
  <c r="M21" i="84"/>
  <c r="P19" i="84"/>
  <c r="L24" i="84"/>
  <c r="O22" i="84"/>
  <c r="L21" i="84"/>
  <c r="Q20" i="84"/>
  <c r="O19" i="84"/>
  <c r="Q23" i="84"/>
  <c r="N22" i="84"/>
  <c r="K24" i="84"/>
  <c r="Q24" i="84"/>
  <c r="O23" i="84"/>
  <c r="L22" i="84"/>
  <c r="Q21" i="84"/>
  <c r="N20" i="84"/>
  <c r="L19" i="84"/>
  <c r="P24" i="84"/>
  <c r="P23" i="84"/>
  <c r="Q22" i="84"/>
  <c r="M19" i="84"/>
  <c r="T17" i="84"/>
  <c r="N24" i="84"/>
  <c r="N23" i="84"/>
  <c r="M22" i="84"/>
  <c r="P21" i="84"/>
  <c r="K19" i="84"/>
  <c r="L23" i="84"/>
  <c r="K22" i="84"/>
  <c r="N21" i="84"/>
  <c r="P20" i="84"/>
  <c r="Q19" i="84"/>
  <c r="O20" i="84"/>
  <c r="N19" i="84"/>
  <c r="M20" i="84"/>
  <c r="K20" i="84"/>
  <c r="K21" i="84"/>
  <c r="A24" i="23"/>
  <c r="G23" i="23"/>
  <c r="E22" i="23"/>
  <c r="C21" i="23"/>
  <c r="B20" i="23"/>
  <c r="A19" i="23"/>
  <c r="E24" i="23"/>
  <c r="A23" i="23"/>
  <c r="F22" i="23"/>
  <c r="A21" i="23"/>
  <c r="G20" i="23"/>
  <c r="D19" i="23"/>
  <c r="C24" i="23"/>
  <c r="C22" i="23"/>
  <c r="E20" i="23"/>
  <c r="B19" i="23"/>
  <c r="B21" i="23"/>
  <c r="D20" i="23"/>
  <c r="G19" i="23"/>
  <c r="E23" i="23"/>
  <c r="B23" i="23"/>
  <c r="B22" i="23"/>
  <c r="E21" i="23"/>
  <c r="G24" i="23"/>
  <c r="C20" i="23"/>
  <c r="F19" i="23"/>
  <c r="D24" i="23"/>
  <c r="F24" i="23"/>
  <c r="F23" i="23"/>
  <c r="A20" i="23"/>
  <c r="E19" i="23"/>
  <c r="C19" i="23"/>
  <c r="B24" i="23"/>
  <c r="D23" i="23"/>
  <c r="G22" i="23"/>
  <c r="G21" i="23"/>
  <c r="C23" i="23"/>
  <c r="D22" i="23"/>
  <c r="F21" i="23"/>
  <c r="I17" i="23"/>
  <c r="Q17" i="23" s="1"/>
  <c r="A22" i="23"/>
  <c r="D21" i="23"/>
  <c r="F20" i="23"/>
  <c r="G23" i="59"/>
  <c r="D22" i="59"/>
  <c r="F20" i="59"/>
  <c r="D19" i="59"/>
  <c r="C24" i="59"/>
  <c r="F23" i="59"/>
  <c r="C21" i="59"/>
  <c r="E20" i="59"/>
  <c r="D23" i="59"/>
  <c r="G22" i="59"/>
  <c r="C20" i="59"/>
  <c r="G19" i="59"/>
  <c r="E22" i="59"/>
  <c r="B21" i="59"/>
  <c r="H19" i="59"/>
  <c r="F24" i="59"/>
  <c r="C23" i="59"/>
  <c r="H21" i="59"/>
  <c r="G20" i="59"/>
  <c r="C19" i="59"/>
  <c r="H24" i="59"/>
  <c r="H23" i="59"/>
  <c r="C22" i="59"/>
  <c r="F19" i="59"/>
  <c r="E21" i="59"/>
  <c r="G24" i="59"/>
  <c r="E23" i="59"/>
  <c r="B22" i="59"/>
  <c r="H20" i="59"/>
  <c r="E19" i="59"/>
  <c r="E24" i="59"/>
  <c r="B23" i="59"/>
  <c r="G21" i="59"/>
  <c r="D20" i="59"/>
  <c r="B19" i="59"/>
  <c r="D24" i="59"/>
  <c r="F21" i="59"/>
  <c r="B20" i="59"/>
  <c r="K17" i="59"/>
  <c r="B24" i="59"/>
  <c r="H22" i="59"/>
  <c r="D21" i="59"/>
  <c r="F22" i="59"/>
  <c r="P23" i="57"/>
  <c r="M22" i="57"/>
  <c r="O20" i="57"/>
  <c r="M19" i="57"/>
  <c r="T17" i="57"/>
  <c r="K24" i="57"/>
  <c r="N23" i="57"/>
  <c r="Q22" i="57"/>
  <c r="K21" i="57"/>
  <c r="M20" i="57"/>
  <c r="Q19" i="57"/>
  <c r="P24" i="57"/>
  <c r="N22" i="57"/>
  <c r="P21" i="57"/>
  <c r="K19" i="57"/>
  <c r="Q23" i="57"/>
  <c r="M21" i="57"/>
  <c r="M23" i="57"/>
  <c r="P22" i="57"/>
  <c r="L20" i="57"/>
  <c r="P19" i="57"/>
  <c r="N19" i="57"/>
  <c r="P20" i="57"/>
  <c r="Q24" i="57"/>
  <c r="L23" i="57"/>
  <c r="O22" i="57"/>
  <c r="Q21" i="57"/>
  <c r="K20" i="57"/>
  <c r="O19" i="57"/>
  <c r="K23" i="57"/>
  <c r="N24" i="57"/>
  <c r="N21" i="57"/>
  <c r="Q20" i="57"/>
  <c r="O24" i="57"/>
  <c r="L22" i="57"/>
  <c r="O21" i="57"/>
  <c r="L19" i="57"/>
  <c r="K22" i="57"/>
  <c r="M24" i="57"/>
  <c r="N20" i="57"/>
  <c r="L21" i="57"/>
  <c r="O23" i="57"/>
  <c r="L24" i="57"/>
  <c r="M24" i="71"/>
  <c r="K23" i="71"/>
  <c r="P22" i="71"/>
  <c r="M21" i="71"/>
  <c r="P19" i="71"/>
  <c r="M23" i="71"/>
  <c r="O22" i="71"/>
  <c r="L20" i="71"/>
  <c r="O19" i="71"/>
  <c r="Q24" i="71"/>
  <c r="L23" i="71"/>
  <c r="N22" i="71"/>
  <c r="Q21" i="71"/>
  <c r="K20" i="71"/>
  <c r="N19" i="71"/>
  <c r="P24" i="71"/>
  <c r="M22" i="71"/>
  <c r="P21" i="71"/>
  <c r="M19" i="71"/>
  <c r="N24" i="71"/>
  <c r="Q23" i="71"/>
  <c r="K22" i="71"/>
  <c r="N21" i="71"/>
  <c r="P20" i="71"/>
  <c r="K19" i="71"/>
  <c r="L22" i="71"/>
  <c r="O21" i="71"/>
  <c r="Q20" i="71"/>
  <c r="L21" i="71"/>
  <c r="O20" i="71"/>
  <c r="K21" i="71"/>
  <c r="N20" i="71"/>
  <c r="O24" i="71"/>
  <c r="L19" i="71"/>
  <c r="T17" i="71"/>
  <c r="N23" i="71"/>
  <c r="Q19" i="71"/>
  <c r="L24" i="71"/>
  <c r="M20" i="71"/>
  <c r="P23" i="71"/>
  <c r="O23" i="71"/>
  <c r="K24" i="71"/>
  <c r="Q22" i="71"/>
  <c r="N24" i="80"/>
  <c r="K22" i="80"/>
  <c r="P20" i="80"/>
  <c r="K24" i="80"/>
  <c r="O24" i="80"/>
  <c r="N22" i="80"/>
  <c r="P23" i="80"/>
  <c r="O21" i="80"/>
  <c r="P24" i="80"/>
  <c r="P22" i="80"/>
  <c r="D24" i="58"/>
  <c r="B23" i="58"/>
  <c r="G22" i="58"/>
  <c r="E23" i="58"/>
  <c r="H22" i="58"/>
  <c r="C21" i="58"/>
  <c r="H20" i="58"/>
  <c r="F19" i="58"/>
  <c r="D23" i="58"/>
  <c r="F22" i="58"/>
  <c r="G20" i="58"/>
  <c r="E19" i="58"/>
  <c r="H23" i="58"/>
  <c r="B22" i="58"/>
  <c r="E21" i="58"/>
  <c r="B21" i="58"/>
  <c r="G24" i="58"/>
  <c r="D22" i="58"/>
  <c r="H21" i="58"/>
  <c r="E20" i="58"/>
  <c r="C19" i="58"/>
  <c r="C24" i="58"/>
  <c r="G23" i="58"/>
  <c r="B20" i="58"/>
  <c r="H19" i="58"/>
  <c r="H24" i="58"/>
  <c r="C23" i="58"/>
  <c r="E22" i="58"/>
  <c r="F20" i="58"/>
  <c r="D19" i="58"/>
  <c r="E24" i="58"/>
  <c r="F21" i="58"/>
  <c r="C20" i="58"/>
  <c r="F24" i="58"/>
  <c r="C22" i="58"/>
  <c r="G21" i="58"/>
  <c r="D20" i="58"/>
  <c r="B19" i="58"/>
  <c r="K17" i="58"/>
  <c r="F23" i="58"/>
  <c r="G19" i="58"/>
  <c r="B24" i="58"/>
  <c r="D21" i="58"/>
  <c r="L24" i="67"/>
  <c r="O22" i="67"/>
  <c r="L21" i="67"/>
  <c r="Q20" i="67"/>
  <c r="O19" i="67"/>
  <c r="N24" i="67"/>
  <c r="Q23" i="67"/>
  <c r="K22" i="67"/>
  <c r="N21" i="67"/>
  <c r="P20" i="67"/>
  <c r="K19" i="67"/>
  <c r="M24" i="67"/>
  <c r="P23" i="67"/>
  <c r="M21" i="67"/>
  <c r="O20" i="67"/>
  <c r="K24" i="67"/>
  <c r="O23" i="67"/>
  <c r="K21" i="67"/>
  <c r="N20" i="67"/>
  <c r="T17" i="67"/>
  <c r="M23" i="67"/>
  <c r="P22" i="67"/>
  <c r="L20" i="67"/>
  <c r="P19" i="67"/>
  <c r="Q24" i="67"/>
  <c r="K20" i="67"/>
  <c r="N19" i="67"/>
  <c r="O24" i="67"/>
  <c r="L19" i="67"/>
  <c r="K23" i="67"/>
  <c r="M22" i="67"/>
  <c r="P21" i="67"/>
  <c r="O21" i="67"/>
  <c r="Q22" i="67"/>
  <c r="N23" i="67"/>
  <c r="M19" i="67"/>
  <c r="L23" i="67"/>
  <c r="M20" i="67"/>
  <c r="P24" i="67"/>
  <c r="N22" i="67"/>
  <c r="L22" i="67"/>
  <c r="Q21" i="67"/>
  <c r="Q19" i="67"/>
  <c r="D24" i="77"/>
  <c r="B23" i="77"/>
  <c r="G22" i="77"/>
  <c r="D21" i="77"/>
  <c r="G19" i="77"/>
  <c r="H24" i="77"/>
  <c r="C23" i="77"/>
  <c r="E22" i="77"/>
  <c r="H21" i="77"/>
  <c r="B20" i="77"/>
  <c r="E19" i="77"/>
  <c r="K17" i="77"/>
  <c r="G24" i="77"/>
  <c r="D22" i="77"/>
  <c r="G21" i="77"/>
  <c r="D19" i="77"/>
  <c r="E24" i="77"/>
  <c r="H23" i="77"/>
  <c r="B22" i="77"/>
  <c r="E21" i="77"/>
  <c r="G20" i="77"/>
  <c r="B19" i="77"/>
  <c r="E23" i="77"/>
  <c r="B21" i="77"/>
  <c r="H20" i="77"/>
  <c r="D23" i="77"/>
  <c r="F20" i="77"/>
  <c r="H22" i="77"/>
  <c r="E20" i="77"/>
  <c r="C24" i="77"/>
  <c r="C22" i="77"/>
  <c r="C20" i="77"/>
  <c r="H19" i="77"/>
  <c r="G23" i="77"/>
  <c r="F19" i="77"/>
  <c r="F23" i="77"/>
  <c r="C19" i="77"/>
  <c r="B24" i="77"/>
  <c r="F21" i="77"/>
  <c r="C21" i="77"/>
  <c r="F22" i="77"/>
  <c r="F24" i="77"/>
  <c r="D20" i="77"/>
  <c r="Y24" i="79"/>
  <c r="W23" i="79"/>
  <c r="T22" i="79"/>
  <c r="Y21" i="79"/>
  <c r="V20" i="79"/>
  <c r="T19" i="79"/>
  <c r="X24" i="79"/>
  <c r="V23" i="79"/>
  <c r="X21" i="79"/>
  <c r="U20" i="79"/>
  <c r="V24" i="79"/>
  <c r="U24" i="79"/>
  <c r="T23" i="79"/>
  <c r="U22" i="79"/>
  <c r="T21" i="79"/>
  <c r="U19" i="79"/>
  <c r="T24" i="79"/>
  <c r="Z22" i="79"/>
  <c r="Z20" i="79"/>
  <c r="Z19" i="79"/>
  <c r="X23" i="79"/>
  <c r="Y22" i="79"/>
  <c r="W19" i="79"/>
  <c r="U23" i="79"/>
  <c r="X22" i="79"/>
  <c r="V19" i="79"/>
  <c r="V22" i="79"/>
  <c r="W21" i="79"/>
  <c r="V21" i="79"/>
  <c r="Y20" i="79"/>
  <c r="W22" i="79"/>
  <c r="X20" i="79"/>
  <c r="Z23" i="79"/>
  <c r="W20" i="79"/>
  <c r="Z21" i="79"/>
  <c r="Y19" i="79"/>
  <c r="X19" i="79"/>
  <c r="B26" i="79"/>
  <c r="U21" i="79"/>
  <c r="T20" i="79"/>
  <c r="Z24" i="79"/>
  <c r="Y23" i="79"/>
  <c r="W24" i="79"/>
  <c r="B24" i="75"/>
  <c r="H23" i="75"/>
  <c r="E22" i="75"/>
  <c r="B21" i="75"/>
  <c r="G20" i="75"/>
  <c r="E19" i="75"/>
  <c r="G24" i="75"/>
  <c r="E23" i="75"/>
  <c r="B22" i="75"/>
  <c r="G21" i="75"/>
  <c r="D20" i="75"/>
  <c r="B19" i="75"/>
  <c r="K17" i="75"/>
  <c r="F22" i="75"/>
  <c r="C21" i="75"/>
  <c r="H19" i="75"/>
  <c r="E24" i="75"/>
  <c r="C23" i="75"/>
  <c r="H21" i="75"/>
  <c r="E20" i="75"/>
  <c r="C19" i="75"/>
  <c r="B23" i="75"/>
  <c r="G22" i="75"/>
  <c r="F19" i="75"/>
  <c r="D22" i="75"/>
  <c r="D19" i="75"/>
  <c r="H24" i="75"/>
  <c r="C22" i="75"/>
  <c r="F21" i="75"/>
  <c r="D24" i="75"/>
  <c r="D21" i="75"/>
  <c r="H20" i="75"/>
  <c r="H22" i="75"/>
  <c r="G19" i="75"/>
  <c r="G23" i="75"/>
  <c r="F20" i="75"/>
  <c r="D23" i="75"/>
  <c r="B20" i="75"/>
  <c r="F23" i="75"/>
  <c r="C20" i="75"/>
  <c r="F24" i="75"/>
  <c r="C24" i="75"/>
  <c r="E21" i="75"/>
  <c r="J24" i="4"/>
  <c r="O23" i="4"/>
  <c r="L22" i="4"/>
  <c r="I21" i="4"/>
  <c r="N20" i="4"/>
  <c r="K19" i="4"/>
  <c r="O24" i="4"/>
  <c r="I23" i="4"/>
  <c r="K22" i="4"/>
  <c r="N21" i="4"/>
  <c r="J19" i="4"/>
  <c r="N23" i="4"/>
  <c r="M20" i="4"/>
  <c r="Q17" i="4"/>
  <c r="I24" i="4"/>
  <c r="O22" i="4"/>
  <c r="K20" i="4"/>
  <c r="J20" i="4"/>
  <c r="N24" i="4"/>
  <c r="J22" i="4"/>
  <c r="M21" i="4"/>
  <c r="I19" i="4"/>
  <c r="K21" i="4"/>
  <c r="K23" i="4"/>
  <c r="M24" i="4"/>
  <c r="I22" i="4"/>
  <c r="L21" i="4"/>
  <c r="O20" i="4"/>
  <c r="L24" i="4"/>
  <c r="L23" i="4"/>
  <c r="M19" i="4"/>
  <c r="K24" i="4"/>
  <c r="M23" i="4"/>
  <c r="J21" i="4"/>
  <c r="L20" i="4"/>
  <c r="O19" i="4"/>
  <c r="N19" i="4"/>
  <c r="N22" i="4"/>
  <c r="J23" i="4"/>
  <c r="O21" i="4"/>
  <c r="I20" i="4"/>
  <c r="L19" i="4"/>
  <c r="M22" i="4"/>
  <c r="L24" i="64"/>
  <c r="M23" i="64"/>
  <c r="P22" i="64"/>
  <c r="L20" i="64"/>
  <c r="P19" i="64"/>
  <c r="L19" i="64"/>
  <c r="T17" i="64"/>
  <c r="K19" i="64"/>
  <c r="O24" i="64"/>
  <c r="N24" i="64"/>
  <c r="O23" i="64"/>
  <c r="N22" i="64"/>
  <c r="O21" i="64"/>
  <c r="Q24" i="64"/>
  <c r="Q23" i="64"/>
  <c r="M22" i="64"/>
  <c r="M21" i="64"/>
  <c r="Q21" i="64"/>
  <c r="M24" i="64"/>
  <c r="N20" i="64"/>
  <c r="N19" i="64"/>
  <c r="B24" i="73"/>
  <c r="H23" i="73"/>
  <c r="E22" i="73"/>
  <c r="B21" i="73"/>
  <c r="E24" i="73"/>
  <c r="B22" i="73"/>
  <c r="E21" i="73"/>
  <c r="H20" i="73"/>
  <c r="F19" i="73"/>
  <c r="H24" i="73"/>
  <c r="D19" i="73"/>
  <c r="G24" i="73"/>
  <c r="G23" i="73"/>
  <c r="H22" i="73"/>
  <c r="H21" i="73"/>
  <c r="C19" i="73"/>
  <c r="D24" i="73"/>
  <c r="E23" i="73"/>
  <c r="F22" i="73"/>
  <c r="F21" i="73"/>
  <c r="F20" i="73"/>
  <c r="B23" i="73"/>
  <c r="D22" i="73"/>
  <c r="G19" i="73"/>
  <c r="C22" i="73"/>
  <c r="G21" i="73"/>
  <c r="E19" i="73"/>
  <c r="D21" i="73"/>
  <c r="B19" i="73"/>
  <c r="K17" i="73"/>
  <c r="C24" i="73"/>
  <c r="E20" i="73"/>
  <c r="F23" i="73"/>
  <c r="D20" i="73"/>
  <c r="D23" i="73"/>
  <c r="C20" i="73"/>
  <c r="C23" i="73"/>
  <c r="B20" i="73"/>
  <c r="G22" i="73"/>
  <c r="H19" i="73"/>
  <c r="F24" i="73"/>
  <c r="C21" i="73"/>
  <c r="G20" i="73"/>
  <c r="G23" i="70"/>
  <c r="D22" i="70"/>
  <c r="F20" i="70"/>
  <c r="D19" i="70"/>
  <c r="C24" i="70"/>
  <c r="F23" i="70"/>
  <c r="C21" i="70"/>
  <c r="E20" i="70"/>
  <c r="B24" i="70"/>
  <c r="E23" i="70"/>
  <c r="H22" i="70"/>
  <c r="B21" i="70"/>
  <c r="D20" i="70"/>
  <c r="H19" i="70"/>
  <c r="G24" i="70"/>
  <c r="B23" i="70"/>
  <c r="E22" i="70"/>
  <c r="G21" i="70"/>
  <c r="E19" i="70"/>
  <c r="D24" i="70"/>
  <c r="B22" i="70"/>
  <c r="H21" i="70"/>
  <c r="G19" i="70"/>
  <c r="F24" i="70"/>
  <c r="D21" i="70"/>
  <c r="H20" i="70"/>
  <c r="E24" i="70"/>
  <c r="G20" i="70"/>
  <c r="H23" i="70"/>
  <c r="C20" i="70"/>
  <c r="C23" i="70"/>
  <c r="G22" i="70"/>
  <c r="C19" i="70"/>
  <c r="D23" i="70"/>
  <c r="B20" i="70"/>
  <c r="F19" i="70"/>
  <c r="F21" i="70"/>
  <c r="H24" i="70"/>
  <c r="E21" i="70"/>
  <c r="F22" i="70"/>
  <c r="K17" i="70"/>
  <c r="C22" i="70"/>
  <c r="B19" i="70"/>
  <c r="B24" i="74"/>
  <c r="H23" i="74"/>
  <c r="E22" i="74"/>
  <c r="B21" i="74"/>
  <c r="G20" i="74"/>
  <c r="E19" i="74"/>
  <c r="G24" i="74"/>
  <c r="B23" i="74"/>
  <c r="D22" i="74"/>
  <c r="G21" i="74"/>
  <c r="F24" i="74"/>
  <c r="C22" i="74"/>
  <c r="F21" i="74"/>
  <c r="C24" i="74"/>
  <c r="F23" i="74"/>
  <c r="C21" i="74"/>
  <c r="E20" i="74"/>
  <c r="G23" i="74"/>
  <c r="E21" i="74"/>
  <c r="D20" i="74"/>
  <c r="F19" i="74"/>
  <c r="E23" i="74"/>
  <c r="D21" i="74"/>
  <c r="C20" i="74"/>
  <c r="D19" i="74"/>
  <c r="D23" i="74"/>
  <c r="B20" i="74"/>
  <c r="C19" i="74"/>
  <c r="H24" i="74"/>
  <c r="G22" i="74"/>
  <c r="E24" i="74"/>
  <c r="D24" i="74"/>
  <c r="H20" i="74"/>
  <c r="H19" i="74"/>
  <c r="H21" i="74"/>
  <c r="F20" i="74"/>
  <c r="G19" i="74"/>
  <c r="B22" i="74"/>
  <c r="B19" i="74"/>
  <c r="K17" i="74"/>
  <c r="H22" i="74"/>
  <c r="F22" i="74"/>
  <c r="C23" i="74"/>
  <c r="M24" i="78"/>
  <c r="K23" i="78"/>
  <c r="P22" i="78"/>
  <c r="M21" i="78"/>
  <c r="P19" i="78"/>
  <c r="P24" i="78"/>
  <c r="M22" i="78"/>
  <c r="P21" i="78"/>
  <c r="M19" i="78"/>
  <c r="Q24" i="78"/>
  <c r="Q23" i="78"/>
  <c r="Q20" i="78"/>
  <c r="O24" i="78"/>
  <c r="P23" i="78"/>
  <c r="Q22" i="78"/>
  <c r="Q21" i="78"/>
  <c r="P20" i="78"/>
  <c r="L24" i="78"/>
  <c r="N23" i="78"/>
  <c r="N22" i="78"/>
  <c r="N21" i="78"/>
  <c r="N20" i="78"/>
  <c r="O19" i="78"/>
  <c r="K24" i="78"/>
  <c r="M23" i="78"/>
  <c r="L22" i="78"/>
  <c r="L21" i="78"/>
  <c r="M20" i="78"/>
  <c r="N19" i="78"/>
  <c r="O23" i="78"/>
  <c r="O21" i="78"/>
  <c r="Q19" i="78"/>
  <c r="L23" i="78"/>
  <c r="K21" i="78"/>
  <c r="L19" i="78"/>
  <c r="N24" i="78"/>
  <c r="O20" i="78"/>
  <c r="L20" i="78"/>
  <c r="K20" i="78"/>
  <c r="K22" i="78"/>
  <c r="K19" i="78"/>
  <c r="T17" i="78"/>
  <c r="O22" i="78"/>
  <c r="B35" i="81"/>
  <c r="X32" i="81"/>
  <c r="U31" i="81"/>
  <c r="Z30" i="81"/>
  <c r="W29" i="81"/>
  <c r="T28" i="81"/>
  <c r="Z33" i="81"/>
  <c r="W32" i="81"/>
  <c r="T31" i="81"/>
  <c r="Y30" i="81"/>
  <c r="V29" i="81"/>
  <c r="Y33" i="81"/>
  <c r="V32" i="81"/>
  <c r="X30" i="81"/>
  <c r="U29" i="81"/>
  <c r="Z28" i="81"/>
  <c r="X33" i="81"/>
  <c r="U32" i="81"/>
  <c r="Z31" i="81"/>
  <c r="W30" i="81"/>
  <c r="T29" i="81"/>
  <c r="Y28" i="81"/>
  <c r="W33" i="81"/>
  <c r="T32" i="81"/>
  <c r="Y31" i="81"/>
  <c r="V30" i="81"/>
  <c r="X28" i="81"/>
  <c r="V33" i="81"/>
  <c r="X31" i="81"/>
  <c r="U30" i="81"/>
  <c r="Z29" i="81"/>
  <c r="W28" i="81"/>
  <c r="U33" i="81"/>
  <c r="Z32" i="81"/>
  <c r="W31" i="81"/>
  <c r="T30" i="81"/>
  <c r="Y29" i="81"/>
  <c r="V28" i="81"/>
  <c r="T33" i="81"/>
  <c r="Y32" i="81"/>
  <c r="V31" i="81"/>
  <c r="X29" i="81"/>
  <c r="U28" i="81"/>
  <c r="K24" i="82"/>
  <c r="Q23" i="82"/>
  <c r="N22" i="82"/>
  <c r="K21" i="82"/>
  <c r="P20" i="82"/>
  <c r="N19" i="82"/>
  <c r="N23" i="82"/>
  <c r="Q22" i="82"/>
  <c r="M20" i="82"/>
  <c r="Q19" i="82"/>
  <c r="Q24" i="82"/>
  <c r="P24" i="82"/>
  <c r="Q21" i="82"/>
  <c r="T17" i="82"/>
  <c r="M24" i="82"/>
  <c r="M23" i="82"/>
  <c r="M22" i="82"/>
  <c r="N21" i="82"/>
  <c r="N20" i="82"/>
  <c r="O19" i="82"/>
  <c r="L24" i="82"/>
  <c r="L23" i="82"/>
  <c r="L22" i="82"/>
  <c r="M21" i="82"/>
  <c r="L20" i="82"/>
  <c r="M19" i="82"/>
  <c r="K19" i="82"/>
  <c r="Q20" i="82"/>
  <c r="P19" i="82"/>
  <c r="P22" i="82"/>
  <c r="O21" i="82"/>
  <c r="K20" i="82"/>
  <c r="O22" i="82"/>
  <c r="L19" i="82"/>
  <c r="O24" i="82"/>
  <c r="K22" i="82"/>
  <c r="P21" i="82"/>
  <c r="N24" i="82"/>
  <c r="K23" i="82"/>
  <c r="P23" i="82"/>
  <c r="L21" i="82"/>
  <c r="O23" i="82"/>
  <c r="O20" i="82"/>
  <c r="M24" i="60"/>
  <c r="K23" i="60"/>
  <c r="P22" i="60"/>
  <c r="M21" i="60"/>
  <c r="P19" i="60"/>
  <c r="M23" i="60"/>
  <c r="O22" i="60"/>
  <c r="L20" i="60"/>
  <c r="O19" i="60"/>
  <c r="Q24" i="60"/>
  <c r="L23" i="60"/>
  <c r="N22" i="60"/>
  <c r="Q21" i="60"/>
  <c r="K20" i="60"/>
  <c r="N19" i="60"/>
  <c r="P24" i="60"/>
  <c r="M22" i="60"/>
  <c r="P21" i="60"/>
  <c r="M19" i="60"/>
  <c r="N24" i="60"/>
  <c r="Q23" i="60"/>
  <c r="K22" i="60"/>
  <c r="N21" i="60"/>
  <c r="P20" i="60"/>
  <c r="K19" i="60"/>
  <c r="M20" i="60"/>
  <c r="Q19" i="60"/>
  <c r="O23" i="60"/>
  <c r="O24" i="60"/>
  <c r="L19" i="60"/>
  <c r="T17" i="60"/>
  <c r="L21" i="60"/>
  <c r="L24" i="60"/>
  <c r="P23" i="60"/>
  <c r="K24" i="60"/>
  <c r="O20" i="60"/>
  <c r="N23" i="60"/>
  <c r="Q22" i="60"/>
  <c r="L22" i="60"/>
  <c r="O21" i="60"/>
  <c r="Q20" i="60"/>
  <c r="K21" i="60"/>
  <c r="N20" i="60"/>
  <c r="F33" i="61"/>
  <c r="C32" i="61"/>
  <c r="H31" i="61"/>
  <c r="E30" i="61"/>
  <c r="B29" i="61"/>
  <c r="G28" i="61"/>
  <c r="B33" i="61"/>
  <c r="G32" i="61"/>
  <c r="D31" i="61"/>
  <c r="F29" i="61"/>
  <c r="C28" i="61"/>
  <c r="K26" i="61"/>
  <c r="F32" i="61"/>
  <c r="C31" i="61"/>
  <c r="H30" i="61"/>
  <c r="E29" i="61"/>
  <c r="B28" i="61"/>
  <c r="D33" i="61"/>
  <c r="G31" i="61"/>
  <c r="C30" i="61"/>
  <c r="F28" i="61"/>
  <c r="C33" i="61"/>
  <c r="F31" i="61"/>
  <c r="B30" i="61"/>
  <c r="E28" i="61"/>
  <c r="E31" i="61"/>
  <c r="H29" i="61"/>
  <c r="D28" i="61"/>
  <c r="E32" i="61"/>
  <c r="D29" i="61"/>
  <c r="H33" i="61"/>
  <c r="D32" i="61"/>
  <c r="G29" i="61"/>
  <c r="D30" i="61"/>
  <c r="G33" i="61"/>
  <c r="B32" i="61"/>
  <c r="E33" i="61"/>
  <c r="H28" i="61"/>
  <c r="G30" i="61"/>
  <c r="C29" i="61"/>
  <c r="F30" i="61"/>
  <c r="H32" i="61"/>
  <c r="B31" i="61"/>
  <c r="C24" i="68"/>
  <c r="F22" i="68"/>
  <c r="C21" i="68"/>
  <c r="H20" i="68"/>
  <c r="F19" i="68"/>
  <c r="D24" i="68"/>
  <c r="G23" i="68"/>
  <c r="D21" i="68"/>
  <c r="F20" i="68"/>
  <c r="B24" i="68"/>
  <c r="F23" i="68"/>
  <c r="B21" i="68"/>
  <c r="E20" i="68"/>
  <c r="E23" i="68"/>
  <c r="H22" i="68"/>
  <c r="D20" i="68"/>
  <c r="H19" i="68"/>
  <c r="H24" i="68"/>
  <c r="C23" i="68"/>
  <c r="E22" i="68"/>
  <c r="H21" i="68"/>
  <c r="B20" i="68"/>
  <c r="E19" i="68"/>
  <c r="K17" i="68"/>
  <c r="D23" i="68"/>
  <c r="G22" i="68"/>
  <c r="B23" i="68"/>
  <c r="D22" i="68"/>
  <c r="G21" i="68"/>
  <c r="C22" i="68"/>
  <c r="F21" i="68"/>
  <c r="G24" i="68"/>
  <c r="D19" i="68"/>
  <c r="F24" i="68"/>
  <c r="C19" i="68"/>
  <c r="H23" i="68"/>
  <c r="E21" i="68"/>
  <c r="G19" i="68"/>
  <c r="B19" i="68"/>
  <c r="E24" i="68"/>
  <c r="B22" i="68"/>
  <c r="C20" i="68"/>
  <c r="G20" i="68"/>
  <c r="P24" i="83"/>
  <c r="N23" i="83"/>
  <c r="K22" i="83"/>
  <c r="P21" i="83"/>
  <c r="M20" i="83"/>
  <c r="K19" i="83"/>
  <c r="M24" i="83"/>
  <c r="Q23" i="83"/>
  <c r="M21" i="83"/>
  <c r="P20" i="83"/>
  <c r="L24" i="83"/>
  <c r="M23" i="83"/>
  <c r="N22" i="83"/>
  <c r="N21" i="83"/>
  <c r="N20" i="83"/>
  <c r="N24" i="83"/>
  <c r="K23" i="83"/>
  <c r="O20" i="83"/>
  <c r="O19" i="83"/>
  <c r="K24" i="83"/>
  <c r="Q21" i="83"/>
  <c r="L20" i="83"/>
  <c r="N19" i="83"/>
  <c r="Q22" i="83"/>
  <c r="O21" i="83"/>
  <c r="K20" i="83"/>
  <c r="M19" i="83"/>
  <c r="O22" i="83"/>
  <c r="K21" i="83"/>
  <c r="Q19" i="83"/>
  <c r="Q20" i="83"/>
  <c r="P19" i="83"/>
  <c r="Q24" i="83"/>
  <c r="O23" i="83"/>
  <c r="L22" i="83"/>
  <c r="L21" i="83"/>
  <c r="L19" i="83"/>
  <c r="P23" i="83"/>
  <c r="P22" i="83"/>
  <c r="M22" i="83"/>
  <c r="T17" i="83"/>
  <c r="O24" i="83"/>
  <c r="L23" i="83"/>
  <c r="M24" i="66"/>
  <c r="K23" i="66"/>
  <c r="P22" i="66"/>
  <c r="M21" i="66"/>
  <c r="P19" i="66"/>
  <c r="Q24" i="66"/>
  <c r="L23" i="66"/>
  <c r="N22" i="66"/>
  <c r="Q21" i="66"/>
  <c r="K20" i="66"/>
  <c r="N19" i="66"/>
  <c r="K22" i="66"/>
  <c r="K21" i="66"/>
  <c r="L20" i="66"/>
  <c r="L19" i="66"/>
  <c r="K19" i="66"/>
  <c r="T17" i="66"/>
  <c r="O24" i="66"/>
  <c r="P23" i="66"/>
  <c r="Q22" i="66"/>
  <c r="P21" i="66"/>
  <c r="P20" i="66"/>
  <c r="P24" i="66"/>
  <c r="Q23" i="66"/>
  <c r="Q20" i="66"/>
  <c r="N24" i="66"/>
  <c r="O23" i="66"/>
  <c r="O22" i="66"/>
  <c r="O21" i="66"/>
  <c r="O20" i="66"/>
  <c r="Q19" i="66"/>
  <c r="L24" i="66"/>
  <c r="N23" i="66"/>
  <c r="M22" i="66"/>
  <c r="N21" i="66"/>
  <c r="N20" i="66"/>
  <c r="O19" i="66"/>
  <c r="M23" i="66"/>
  <c r="L21" i="66"/>
  <c r="M19" i="66"/>
  <c r="K24" i="66"/>
  <c r="L22" i="66"/>
  <c r="M20" i="66"/>
  <c r="L24" i="69"/>
  <c r="O22" i="69"/>
  <c r="L21" i="69"/>
  <c r="Q20" i="69"/>
  <c r="O19" i="69"/>
  <c r="O24" i="69"/>
  <c r="L22" i="69"/>
  <c r="O21" i="69"/>
  <c r="L19" i="69"/>
  <c r="N24" i="69"/>
  <c r="Q23" i="69"/>
  <c r="K22" i="69"/>
  <c r="N21" i="69"/>
  <c r="P20" i="69"/>
  <c r="K19" i="69"/>
  <c r="N23" i="69"/>
  <c r="Q22" i="69"/>
  <c r="M20" i="69"/>
  <c r="Q19" i="69"/>
  <c r="K24" i="69"/>
  <c r="Q21" i="69"/>
  <c r="P19" i="69"/>
  <c r="L23" i="69"/>
  <c r="P22" i="69"/>
  <c r="M19" i="69"/>
  <c r="K23" i="69"/>
  <c r="N22" i="69"/>
  <c r="M22" i="69"/>
  <c r="P21" i="69"/>
  <c r="T17" i="69"/>
  <c r="P24" i="69"/>
  <c r="K21" i="69"/>
  <c r="O20" i="69"/>
  <c r="N19" i="69"/>
  <c r="P23" i="69"/>
  <c r="N20" i="69"/>
  <c r="Q24" i="69"/>
  <c r="M21" i="69"/>
  <c r="M24" i="69"/>
  <c r="O23" i="69"/>
  <c r="M23" i="69"/>
  <c r="K20" i="69"/>
  <c r="L20" i="69"/>
  <c r="D24" i="63"/>
  <c r="B23" i="63"/>
  <c r="G22" i="63"/>
  <c r="D21" i="63"/>
  <c r="G19" i="63"/>
  <c r="C24" i="63"/>
  <c r="G23" i="63"/>
  <c r="C23" i="63"/>
  <c r="C22" i="63"/>
  <c r="C21" i="63"/>
  <c r="F20" i="63"/>
  <c r="B22" i="63"/>
  <c r="B21" i="63"/>
  <c r="E20" i="63"/>
  <c r="G24" i="63"/>
  <c r="H23" i="63"/>
  <c r="H22" i="63"/>
  <c r="H21" i="63"/>
  <c r="B20" i="63"/>
  <c r="E19" i="63"/>
  <c r="K17" i="63"/>
  <c r="F24" i="63"/>
  <c r="F23" i="63"/>
  <c r="F22" i="63"/>
  <c r="G21" i="63"/>
  <c r="D19" i="63"/>
  <c r="C20" i="63"/>
  <c r="F19" i="63"/>
  <c r="C19" i="63"/>
  <c r="B19" i="63"/>
  <c r="H24" i="63"/>
  <c r="D23" i="63"/>
  <c r="E21" i="63"/>
  <c r="E22" i="63"/>
  <c r="H19" i="63"/>
  <c r="E24" i="63"/>
  <c r="H20" i="63"/>
  <c r="B24" i="63"/>
  <c r="D22" i="63"/>
  <c r="G20" i="63"/>
  <c r="D20" i="63"/>
  <c r="E23" i="63"/>
  <c r="F21" i="63"/>
  <c r="T26" i="65"/>
  <c r="M32" i="65"/>
  <c r="K29" i="65"/>
  <c r="M28" i="65"/>
  <c r="L31" i="65"/>
  <c r="Q28" i="65"/>
  <c r="P28" i="65"/>
  <c r="P30" i="65"/>
  <c r="O32" i="65"/>
  <c r="K30" i="65"/>
  <c r="O29" i="65" l="1"/>
  <c r="Q30" i="65"/>
  <c r="N28" i="65"/>
  <c r="L33" i="65"/>
  <c r="P29" i="65"/>
  <c r="N31" i="65"/>
  <c r="Q29" i="65"/>
  <c r="M31" i="65"/>
  <c r="P33" i="65"/>
  <c r="O30" i="65"/>
  <c r="K31" i="65"/>
  <c r="O28" i="65"/>
  <c r="O31" i="65"/>
  <c r="L22" i="64"/>
  <c r="N21" i="64"/>
  <c r="P21" i="64"/>
  <c r="K21" i="64"/>
  <c r="Q20" i="64"/>
  <c r="M30" i="65"/>
  <c r="N32" i="65"/>
  <c r="N30" i="65"/>
  <c r="L30" i="65"/>
  <c r="P20" i="64"/>
  <c r="Q31" i="65"/>
  <c r="Q32" i="65"/>
  <c r="M33" i="65"/>
  <c r="L23" i="64"/>
  <c r="N23" i="64"/>
  <c r="Q19" i="64"/>
  <c r="Q22" i="64"/>
  <c r="K22" i="64"/>
  <c r="L21" i="64"/>
  <c r="N33" i="65"/>
  <c r="K32" i="65"/>
  <c r="M29" i="65"/>
  <c r="L28" i="65"/>
  <c r="L32" i="65"/>
  <c r="K24" i="64"/>
  <c r="M20" i="64"/>
  <c r="K20" i="64"/>
  <c r="O19" i="64"/>
  <c r="K28" i="65"/>
  <c r="P32" i="65"/>
  <c r="L29" i="65"/>
  <c r="Q33" i="65"/>
  <c r="N29" i="65"/>
  <c r="K33" i="65"/>
  <c r="O33" i="65"/>
  <c r="M19" i="64"/>
  <c r="P24" i="64"/>
  <c r="O20" i="64"/>
  <c r="P23" i="64"/>
  <c r="K23" i="64"/>
  <c r="L21" i="80"/>
  <c r="O22" i="80"/>
  <c r="L24" i="80"/>
  <c r="Q22" i="80"/>
  <c r="Q20" i="80"/>
  <c r="O23" i="80"/>
  <c r="L23" i="80"/>
  <c r="N19" i="80"/>
  <c r="K20" i="80"/>
  <c r="N23" i="80"/>
  <c r="N21" i="80"/>
  <c r="Q24" i="80"/>
  <c r="K23" i="80"/>
  <c r="P21" i="80"/>
  <c r="Q19" i="80"/>
  <c r="Q23" i="80"/>
  <c r="N20" i="80"/>
  <c r="M19" i="80"/>
  <c r="P19" i="80"/>
  <c r="M20" i="80"/>
  <c r="M24" i="80"/>
  <c r="Q21" i="80"/>
  <c r="O20" i="80"/>
  <c r="O19" i="80"/>
  <c r="T17" i="80"/>
  <c r="T24" i="80" s="1"/>
  <c r="M21" i="80"/>
  <c r="L19" i="80"/>
  <c r="L20" i="80"/>
  <c r="M23" i="80"/>
  <c r="M22" i="80"/>
  <c r="K21" i="80"/>
  <c r="K19" i="80"/>
  <c r="O21" i="62"/>
  <c r="K24" i="62"/>
  <c r="O20" i="62"/>
  <c r="O23" i="62"/>
  <c r="P21" i="62"/>
  <c r="K19" i="62"/>
  <c r="Q22" i="62"/>
  <c r="P20" i="62"/>
  <c r="M21" i="62"/>
  <c r="P19" i="62"/>
  <c r="O19" i="62"/>
  <c r="L22" i="62"/>
  <c r="L20" i="62"/>
  <c r="Q23" i="62"/>
  <c r="M19" i="62"/>
  <c r="N20" i="62"/>
  <c r="Q24" i="62"/>
  <c r="L23" i="62"/>
  <c r="K21" i="62"/>
  <c r="M24" i="62"/>
  <c r="P22" i="62"/>
  <c r="O22" i="62"/>
  <c r="N24" i="62"/>
  <c r="N22" i="62"/>
  <c r="T17" i="62"/>
  <c r="K23" i="62"/>
  <c r="Q21" i="62"/>
  <c r="N21" i="62"/>
  <c r="N19" i="62"/>
  <c r="L24" i="62"/>
  <c r="N23" i="62"/>
  <c r="O24" i="62"/>
  <c r="K20" i="62"/>
  <c r="P23" i="62"/>
  <c r="L21" i="62"/>
  <c r="M20" i="62"/>
  <c r="L19" i="62"/>
  <c r="M23" i="62"/>
  <c r="Q19" i="62"/>
  <c r="M22" i="62"/>
  <c r="Q20" i="62"/>
  <c r="P24" i="62"/>
  <c r="K22" i="62"/>
  <c r="E33" i="85"/>
  <c r="B32" i="85"/>
  <c r="G31" i="85"/>
  <c r="D30" i="85"/>
  <c r="F28" i="85"/>
  <c r="B33" i="85"/>
  <c r="G32" i="85"/>
  <c r="D31" i="85"/>
  <c r="F29" i="85"/>
  <c r="C28" i="85"/>
  <c r="K26" i="85"/>
  <c r="F32" i="85"/>
  <c r="C31" i="85"/>
  <c r="H30" i="85"/>
  <c r="E29" i="85"/>
  <c r="B28" i="85"/>
  <c r="G33" i="85"/>
  <c r="C32" i="85"/>
  <c r="F30" i="85"/>
  <c r="B29" i="85"/>
  <c r="F33" i="85"/>
  <c r="E30" i="85"/>
  <c r="H28" i="85"/>
  <c r="D33" i="85"/>
  <c r="H31" i="85"/>
  <c r="C30" i="85"/>
  <c r="G28" i="85"/>
  <c r="C33" i="85"/>
  <c r="F31" i="85"/>
  <c r="B30" i="85"/>
  <c r="E28" i="85"/>
  <c r="E31" i="85"/>
  <c r="H29" i="85"/>
  <c r="D28" i="85"/>
  <c r="B31" i="85"/>
  <c r="G29" i="85"/>
  <c r="D32" i="85"/>
  <c r="G30" i="85"/>
  <c r="H32" i="85"/>
  <c r="D29" i="85"/>
  <c r="E32" i="85"/>
  <c r="C29" i="85"/>
  <c r="H33" i="85"/>
  <c r="Y24" i="84"/>
  <c r="W23" i="84"/>
  <c r="T22" i="84"/>
  <c r="Y21" i="84"/>
  <c r="V20" i="84"/>
  <c r="T19" i="84"/>
  <c r="W24" i="84"/>
  <c r="U23" i="84"/>
  <c r="Z22" i="84"/>
  <c r="W21" i="84"/>
  <c r="T20" i="84"/>
  <c r="Z19" i="84"/>
  <c r="V24" i="84"/>
  <c r="T23" i="84"/>
  <c r="Y22" i="84"/>
  <c r="V21" i="84"/>
  <c r="Y19" i="84"/>
  <c r="X22" i="84"/>
  <c r="U24" i="84"/>
  <c r="B26" i="84"/>
  <c r="Y23" i="84"/>
  <c r="V22" i="84"/>
  <c r="X20" i="84"/>
  <c r="V19" i="84"/>
  <c r="T21" i="84"/>
  <c r="Y20" i="84"/>
  <c r="W20" i="84"/>
  <c r="U20" i="84"/>
  <c r="U22" i="84"/>
  <c r="X19" i="84"/>
  <c r="Z23" i="84"/>
  <c r="W19" i="84"/>
  <c r="X23" i="84"/>
  <c r="Z20" i="84"/>
  <c r="U19" i="84"/>
  <c r="V23" i="84"/>
  <c r="Z21" i="84"/>
  <c r="Z24" i="84"/>
  <c r="X21" i="84"/>
  <c r="X24" i="84"/>
  <c r="U21" i="84"/>
  <c r="W22" i="84"/>
  <c r="T24" i="84"/>
  <c r="W24" i="66"/>
  <c r="U23" i="66"/>
  <c r="Z22" i="66"/>
  <c r="W21" i="66"/>
  <c r="T20" i="66"/>
  <c r="Z19" i="66"/>
  <c r="W23" i="66"/>
  <c r="Y22" i="66"/>
  <c r="V20" i="66"/>
  <c r="Y19" i="66"/>
  <c r="V24" i="66"/>
  <c r="X23" i="66"/>
  <c r="W22" i="66"/>
  <c r="X21" i="66"/>
  <c r="X20" i="66"/>
  <c r="X19" i="66"/>
  <c r="U24" i="66"/>
  <c r="V23" i="66"/>
  <c r="V22" i="66"/>
  <c r="V21" i="66"/>
  <c r="W20" i="66"/>
  <c r="W19" i="66"/>
  <c r="T24" i="66"/>
  <c r="T23" i="66"/>
  <c r="U22" i="66"/>
  <c r="U21" i="66"/>
  <c r="U20" i="66"/>
  <c r="V19" i="66"/>
  <c r="B26" i="66"/>
  <c r="T19" i="66"/>
  <c r="T22" i="66"/>
  <c r="T21" i="66"/>
  <c r="U19" i="66"/>
  <c r="Z24" i="66"/>
  <c r="Y23" i="66"/>
  <c r="Y21" i="66"/>
  <c r="X24" i="66"/>
  <c r="X22" i="66"/>
  <c r="Y20" i="66"/>
  <c r="Z21" i="66"/>
  <c r="Z20" i="66"/>
  <c r="Y24" i="66"/>
  <c r="Z23" i="66"/>
  <c r="N24" i="77"/>
  <c r="L23" i="77"/>
  <c r="Q22" i="77"/>
  <c r="N21" i="77"/>
  <c r="K20" i="77"/>
  <c r="Q19" i="77"/>
  <c r="N23" i="77"/>
  <c r="P22" i="77"/>
  <c r="M20" i="77"/>
  <c r="P19" i="77"/>
  <c r="M23" i="77"/>
  <c r="O22" i="77"/>
  <c r="L20" i="77"/>
  <c r="O19" i="77"/>
  <c r="P24" i="77"/>
  <c r="M22" i="77"/>
  <c r="P21" i="77"/>
  <c r="M19" i="77"/>
  <c r="M24" i="77"/>
  <c r="L22" i="77"/>
  <c r="L24" i="77"/>
  <c r="K22" i="77"/>
  <c r="Q21" i="77"/>
  <c r="K24" i="77"/>
  <c r="Q23" i="77"/>
  <c r="O21" i="77"/>
  <c r="N19" i="77"/>
  <c r="O23" i="77"/>
  <c r="L21" i="77"/>
  <c r="Q20" i="77"/>
  <c r="K19" i="77"/>
  <c r="K23" i="77"/>
  <c r="P20" i="77"/>
  <c r="Q24" i="77"/>
  <c r="O20" i="77"/>
  <c r="O24" i="77"/>
  <c r="N20" i="77"/>
  <c r="K21" i="77"/>
  <c r="T17" i="77"/>
  <c r="P23" i="77"/>
  <c r="N22" i="77"/>
  <c r="M21" i="77"/>
  <c r="L19" i="77"/>
  <c r="W24" i="71"/>
  <c r="U23" i="71"/>
  <c r="Z22" i="71"/>
  <c r="W21" i="71"/>
  <c r="T20" i="71"/>
  <c r="Z19" i="71"/>
  <c r="T24" i="71"/>
  <c r="X23" i="71"/>
  <c r="T21" i="71"/>
  <c r="W20" i="71"/>
  <c r="W23" i="71"/>
  <c r="Y22" i="71"/>
  <c r="V20" i="71"/>
  <c r="Y19" i="71"/>
  <c r="B26" i="71"/>
  <c r="V23" i="71"/>
  <c r="X22" i="71"/>
  <c r="U20" i="71"/>
  <c r="X19" i="71"/>
  <c r="Y24" i="71"/>
  <c r="V22" i="71"/>
  <c r="Y21" i="71"/>
  <c r="V19" i="71"/>
  <c r="Z24" i="71"/>
  <c r="W19" i="71"/>
  <c r="X24" i="71"/>
  <c r="U19" i="71"/>
  <c r="V24" i="71"/>
  <c r="Z23" i="71"/>
  <c r="T19" i="71"/>
  <c r="T23" i="71"/>
  <c r="W22" i="71"/>
  <c r="Z21" i="71"/>
  <c r="U21" i="71"/>
  <c r="U24" i="71"/>
  <c r="U22" i="71"/>
  <c r="Z20" i="71"/>
  <c r="Y23" i="71"/>
  <c r="T22" i="71"/>
  <c r="X21" i="71"/>
  <c r="V21" i="71"/>
  <c r="Y20" i="71"/>
  <c r="X20" i="71"/>
  <c r="L24" i="73"/>
  <c r="O22" i="73"/>
  <c r="L21" i="73"/>
  <c r="Q20" i="73"/>
  <c r="P24" i="73"/>
  <c r="K23" i="73"/>
  <c r="M22" i="73"/>
  <c r="P21" i="73"/>
  <c r="P19" i="73"/>
  <c r="L23" i="73"/>
  <c r="K22" i="73"/>
  <c r="K21" i="73"/>
  <c r="L20" i="73"/>
  <c r="O19" i="73"/>
  <c r="K20" i="73"/>
  <c r="N19" i="73"/>
  <c r="Q24" i="73"/>
  <c r="Q23" i="73"/>
  <c r="L19" i="73"/>
  <c r="N24" i="73"/>
  <c r="M21" i="73"/>
  <c r="O20" i="73"/>
  <c r="M24" i="73"/>
  <c r="P23" i="73"/>
  <c r="N20" i="73"/>
  <c r="T17" i="73"/>
  <c r="K24" i="73"/>
  <c r="O23" i="73"/>
  <c r="M20" i="73"/>
  <c r="M23" i="73"/>
  <c r="P22" i="73"/>
  <c r="Q19" i="73"/>
  <c r="Q21" i="73"/>
  <c r="O21" i="73"/>
  <c r="O24" i="73"/>
  <c r="N21" i="73"/>
  <c r="N22" i="73"/>
  <c r="M19" i="73"/>
  <c r="N23" i="73"/>
  <c r="K19" i="73"/>
  <c r="L22" i="73"/>
  <c r="P20" i="73"/>
  <c r="Q22" i="73"/>
  <c r="F41" i="81"/>
  <c r="C40" i="81"/>
  <c r="H39" i="81"/>
  <c r="E38" i="81"/>
  <c r="B37" i="81"/>
  <c r="H42" i="81"/>
  <c r="E41" i="81"/>
  <c r="B40" i="81"/>
  <c r="G39" i="81"/>
  <c r="D38" i="81"/>
  <c r="G42" i="81"/>
  <c r="D41" i="81"/>
  <c r="F39" i="81"/>
  <c r="C38" i="81"/>
  <c r="H37" i="81"/>
  <c r="F42" i="81"/>
  <c r="C41" i="81"/>
  <c r="H40" i="81"/>
  <c r="E39" i="81"/>
  <c r="B38" i="81"/>
  <c r="G37" i="81"/>
  <c r="E42" i="81"/>
  <c r="B41" i="81"/>
  <c r="G40" i="81"/>
  <c r="D39" i="81"/>
  <c r="F37" i="81"/>
  <c r="D42" i="81"/>
  <c r="F40" i="81"/>
  <c r="C39" i="81"/>
  <c r="H38" i="81"/>
  <c r="E37" i="81"/>
  <c r="C42" i="81"/>
  <c r="H41" i="81"/>
  <c r="E40" i="81"/>
  <c r="B39" i="81"/>
  <c r="G38" i="81"/>
  <c r="D37" i="81"/>
  <c r="B42" i="81"/>
  <c r="G41" i="81"/>
  <c r="D40" i="81"/>
  <c r="F38" i="81"/>
  <c r="C37" i="81"/>
  <c r="K35" i="81"/>
  <c r="S24" i="4"/>
  <c r="U22" i="4"/>
  <c r="R21" i="4"/>
  <c r="W20" i="4"/>
  <c r="T19" i="4"/>
  <c r="S23" i="4"/>
  <c r="V22" i="4"/>
  <c r="R20" i="4"/>
  <c r="U19" i="4"/>
  <c r="V24" i="4"/>
  <c r="T24" i="4"/>
  <c r="V23" i="4"/>
  <c r="A26" i="4"/>
  <c r="R23" i="4"/>
  <c r="T22" i="4"/>
  <c r="W21" i="4"/>
  <c r="Q20" i="4"/>
  <c r="S19" i="4"/>
  <c r="R24" i="4"/>
  <c r="T20" i="4"/>
  <c r="W24" i="4"/>
  <c r="Q23" i="4"/>
  <c r="S22" i="4"/>
  <c r="V21" i="4"/>
  <c r="R19" i="4"/>
  <c r="R22" i="4"/>
  <c r="U21" i="4"/>
  <c r="Q19" i="4"/>
  <c r="S21" i="4"/>
  <c r="U20" i="4"/>
  <c r="Q21" i="4"/>
  <c r="U24" i="4"/>
  <c r="W23" i="4"/>
  <c r="Q22" i="4"/>
  <c r="T21" i="4"/>
  <c r="V20" i="4"/>
  <c r="U23" i="4"/>
  <c r="W19" i="4"/>
  <c r="Q24" i="4"/>
  <c r="S20" i="4"/>
  <c r="V19" i="4"/>
  <c r="T23" i="4"/>
  <c r="W22" i="4"/>
  <c r="V24" i="64"/>
  <c r="T23" i="64"/>
  <c r="Y22" i="64"/>
  <c r="V21" i="64"/>
  <c r="Y19" i="64"/>
  <c r="T24" i="64"/>
  <c r="X23" i="64"/>
  <c r="T21" i="64"/>
  <c r="W20" i="64"/>
  <c r="W24" i="64"/>
  <c r="W23" i="64"/>
  <c r="W22" i="64"/>
  <c r="X21" i="64"/>
  <c r="X20" i="64"/>
  <c r="X19" i="64"/>
  <c r="U24" i="64"/>
  <c r="V23" i="64"/>
  <c r="V22" i="64"/>
  <c r="W21" i="64"/>
  <c r="V20" i="64"/>
  <c r="W19" i="64"/>
  <c r="B26" i="64"/>
  <c r="T19" i="64"/>
  <c r="Z24" i="64"/>
  <c r="X24" i="64"/>
  <c r="Y23" i="64"/>
  <c r="X22" i="64"/>
  <c r="Y21" i="64"/>
  <c r="Y20" i="64"/>
  <c r="Z19" i="64"/>
  <c r="Y24" i="64"/>
  <c r="U23" i="64"/>
  <c r="T22" i="64"/>
  <c r="Z20" i="64"/>
  <c r="V19" i="64"/>
  <c r="U20" i="64"/>
  <c r="Z22" i="64"/>
  <c r="T20" i="64"/>
  <c r="Z23" i="64"/>
  <c r="U22" i="64"/>
  <c r="Z21" i="64"/>
  <c r="U19" i="64"/>
  <c r="U21" i="64"/>
  <c r="N24" i="58"/>
  <c r="L23" i="58"/>
  <c r="Q22" i="58"/>
  <c r="L24" i="58"/>
  <c r="P23" i="58"/>
  <c r="M21" i="58"/>
  <c r="P19" i="58"/>
  <c r="K24" i="58"/>
  <c r="O23" i="58"/>
  <c r="L21" i="58"/>
  <c r="Q20" i="58"/>
  <c r="O19" i="58"/>
  <c r="M23" i="58"/>
  <c r="O20" i="58"/>
  <c r="M19" i="58"/>
  <c r="P24" i="58"/>
  <c r="T17" i="58"/>
  <c r="M22" i="58"/>
  <c r="M20" i="58"/>
  <c r="K19" i="58"/>
  <c r="O24" i="58"/>
  <c r="L22" i="58"/>
  <c r="O21" i="58"/>
  <c r="L20" i="58"/>
  <c r="N23" i="58"/>
  <c r="P22" i="58"/>
  <c r="K21" i="58"/>
  <c r="P20" i="58"/>
  <c r="N19" i="58"/>
  <c r="O22" i="58"/>
  <c r="Q24" i="58"/>
  <c r="K23" i="58"/>
  <c r="N22" i="58"/>
  <c r="Q21" i="58"/>
  <c r="N20" i="58"/>
  <c r="L19" i="58"/>
  <c r="P21" i="58"/>
  <c r="Q23" i="58"/>
  <c r="M24" i="58"/>
  <c r="K20" i="58"/>
  <c r="K22" i="58"/>
  <c r="N21" i="58"/>
  <c r="Q19" i="58"/>
  <c r="V24" i="69"/>
  <c r="T23" i="69"/>
  <c r="Y22" i="69"/>
  <c r="V21" i="69"/>
  <c r="Y19" i="69"/>
  <c r="Z24" i="69"/>
  <c r="U23" i="69"/>
  <c r="W22" i="69"/>
  <c r="Z21" i="69"/>
  <c r="T20" i="69"/>
  <c r="W19" i="69"/>
  <c r="Y24" i="69"/>
  <c r="V22" i="69"/>
  <c r="Y21" i="69"/>
  <c r="V19" i="69"/>
  <c r="U24" i="69"/>
  <c r="Y23" i="69"/>
  <c r="U21" i="69"/>
  <c r="X20" i="69"/>
  <c r="V23" i="69"/>
  <c r="Y20" i="69"/>
  <c r="X24" i="69"/>
  <c r="W21" i="69"/>
  <c r="Z20" i="69"/>
  <c r="W24" i="69"/>
  <c r="T21" i="69"/>
  <c r="W20" i="69"/>
  <c r="T24" i="69"/>
  <c r="Z23" i="69"/>
  <c r="V20" i="69"/>
  <c r="W23" i="69"/>
  <c r="Z22" i="69"/>
  <c r="X19" i="69"/>
  <c r="T22" i="69"/>
  <c r="X23" i="69"/>
  <c r="U20" i="69"/>
  <c r="Z19" i="69"/>
  <c r="X22" i="69"/>
  <c r="U19" i="69"/>
  <c r="U22" i="69"/>
  <c r="T19" i="69"/>
  <c r="B26" i="69"/>
  <c r="X21" i="69"/>
  <c r="P33" i="61"/>
  <c r="M32" i="61"/>
  <c r="O30" i="61"/>
  <c r="L29" i="61"/>
  <c r="Q28" i="61"/>
  <c r="L33" i="61"/>
  <c r="Q32" i="61"/>
  <c r="N31" i="61"/>
  <c r="K30" i="61"/>
  <c r="P29" i="61"/>
  <c r="M28" i="61"/>
  <c r="K33" i="61"/>
  <c r="P32" i="61"/>
  <c r="M31" i="61"/>
  <c r="O29" i="61"/>
  <c r="L28" i="61"/>
  <c r="N32" i="61"/>
  <c r="Q30" i="61"/>
  <c r="M29" i="61"/>
  <c r="Q33" i="61"/>
  <c r="L32" i="61"/>
  <c r="P30" i="61"/>
  <c r="K29" i="61"/>
  <c r="O33" i="61"/>
  <c r="K32" i="61"/>
  <c r="N30" i="61"/>
  <c r="M33" i="61"/>
  <c r="P31" i="61"/>
  <c r="L30" i="61"/>
  <c r="O28" i="61"/>
  <c r="N28" i="61"/>
  <c r="Q31" i="61"/>
  <c r="O32" i="61"/>
  <c r="Q29" i="61"/>
  <c r="K28" i="61"/>
  <c r="N29" i="61"/>
  <c r="M30" i="61"/>
  <c r="O31" i="61"/>
  <c r="L31" i="61"/>
  <c r="T26" i="61"/>
  <c r="K31" i="61"/>
  <c r="N33" i="61"/>
  <c r="P28" i="61"/>
  <c r="W24" i="60"/>
  <c r="U23" i="60"/>
  <c r="Z22" i="60"/>
  <c r="W21" i="60"/>
  <c r="T20" i="60"/>
  <c r="Z19" i="60"/>
  <c r="T24" i="60"/>
  <c r="X23" i="60"/>
  <c r="T21" i="60"/>
  <c r="W20" i="60"/>
  <c r="W23" i="60"/>
  <c r="Y22" i="60"/>
  <c r="V20" i="60"/>
  <c r="Y19" i="60"/>
  <c r="B26" i="60"/>
  <c r="V23" i="60"/>
  <c r="X22" i="60"/>
  <c r="U20" i="60"/>
  <c r="X19" i="60"/>
  <c r="Y24" i="60"/>
  <c r="V22" i="60"/>
  <c r="Y21" i="60"/>
  <c r="V19" i="60"/>
  <c r="U24" i="60"/>
  <c r="Y23" i="60"/>
  <c r="V21" i="60"/>
  <c r="Y20" i="60"/>
  <c r="X24" i="60"/>
  <c r="T23" i="60"/>
  <c r="W22" i="60"/>
  <c r="Z21" i="60"/>
  <c r="T22" i="60"/>
  <c r="U22" i="60"/>
  <c r="X21" i="60"/>
  <c r="Z20" i="60"/>
  <c r="U19" i="60"/>
  <c r="U21" i="60"/>
  <c r="X20" i="60"/>
  <c r="Z24" i="60"/>
  <c r="W19" i="60"/>
  <c r="Z23" i="60"/>
  <c r="T19" i="60"/>
  <c r="V24" i="60"/>
  <c r="L24" i="75"/>
  <c r="O22" i="75"/>
  <c r="L21" i="75"/>
  <c r="Q20" i="75"/>
  <c r="O19" i="75"/>
  <c r="Q24" i="75"/>
  <c r="O23" i="75"/>
  <c r="L22" i="75"/>
  <c r="Q21" i="75"/>
  <c r="N20" i="75"/>
  <c r="L19" i="75"/>
  <c r="M24" i="75"/>
  <c r="M23" i="75"/>
  <c r="M22" i="75"/>
  <c r="M21" i="75"/>
  <c r="L20" i="75"/>
  <c r="M19" i="75"/>
  <c r="T17" i="75"/>
  <c r="N24" i="75"/>
  <c r="K23" i="75"/>
  <c r="P21" i="75"/>
  <c r="M20" i="75"/>
  <c r="Q23" i="75"/>
  <c r="N22" i="75"/>
  <c r="Q19" i="75"/>
  <c r="O24" i="75"/>
  <c r="N21" i="75"/>
  <c r="K24" i="75"/>
  <c r="K21" i="75"/>
  <c r="P20" i="75"/>
  <c r="P23" i="75"/>
  <c r="O20" i="75"/>
  <c r="L23" i="75"/>
  <c r="Q22" i="75"/>
  <c r="P19" i="75"/>
  <c r="N23" i="75"/>
  <c r="K20" i="75"/>
  <c r="P24" i="75"/>
  <c r="O21" i="75"/>
  <c r="P22" i="75"/>
  <c r="N19" i="75"/>
  <c r="K19" i="75"/>
  <c r="K22" i="75"/>
  <c r="T24" i="57"/>
  <c r="Z23" i="57"/>
  <c r="W22" i="57"/>
  <c r="T21" i="57"/>
  <c r="Y20" i="57"/>
  <c r="W19" i="57"/>
  <c r="V24" i="57"/>
  <c r="Y23" i="57"/>
  <c r="V21" i="57"/>
  <c r="X20" i="57"/>
  <c r="B26" i="57"/>
  <c r="V23" i="57"/>
  <c r="U20" i="57"/>
  <c r="Y19" i="57"/>
  <c r="Y21" i="57"/>
  <c r="U19" i="57"/>
  <c r="U24" i="57"/>
  <c r="X23" i="57"/>
  <c r="U21" i="57"/>
  <c r="W20" i="57"/>
  <c r="Y22" i="57"/>
  <c r="U22" i="57"/>
  <c r="W23" i="57"/>
  <c r="Z22" i="57"/>
  <c r="V20" i="57"/>
  <c r="Z19" i="57"/>
  <c r="T23" i="57"/>
  <c r="V22" i="57"/>
  <c r="V19" i="57"/>
  <c r="X24" i="57"/>
  <c r="Z24" i="57"/>
  <c r="U23" i="57"/>
  <c r="X22" i="57"/>
  <c r="Z21" i="57"/>
  <c r="T20" i="57"/>
  <c r="X19" i="57"/>
  <c r="Y24" i="57"/>
  <c r="X21" i="57"/>
  <c r="T22" i="57"/>
  <c r="W24" i="57"/>
  <c r="Z20" i="57"/>
  <c r="T19" i="57"/>
  <c r="W21" i="57"/>
  <c r="U24" i="82"/>
  <c r="X22" i="82"/>
  <c r="U21" i="82"/>
  <c r="Z20" i="82"/>
  <c r="X19" i="82"/>
  <c r="V24" i="82"/>
  <c r="Y23" i="82"/>
  <c r="V21" i="82"/>
  <c r="X20" i="82"/>
  <c r="U23" i="82"/>
  <c r="U22" i="82"/>
  <c r="T21" i="82"/>
  <c r="U20" i="82"/>
  <c r="V19" i="82"/>
  <c r="T23" i="82"/>
  <c r="T22" i="82"/>
  <c r="T20" i="82"/>
  <c r="U19" i="82"/>
  <c r="Y24" i="82"/>
  <c r="Z23" i="82"/>
  <c r="Z22" i="82"/>
  <c r="Z21" i="82"/>
  <c r="X24" i="82"/>
  <c r="X23" i="82"/>
  <c r="Y22" i="82"/>
  <c r="Y21" i="82"/>
  <c r="Y20" i="82"/>
  <c r="Z19" i="82"/>
  <c r="W20" i="82"/>
  <c r="W19" i="82"/>
  <c r="X21" i="82"/>
  <c r="V20" i="82"/>
  <c r="T19" i="82"/>
  <c r="B26" i="82"/>
  <c r="W22" i="82"/>
  <c r="W21" i="82"/>
  <c r="W24" i="82"/>
  <c r="V23" i="82"/>
  <c r="T24" i="82"/>
  <c r="W23" i="82"/>
  <c r="Y19" i="82"/>
  <c r="V22" i="82"/>
  <c r="Z24" i="82"/>
  <c r="N24" i="63"/>
  <c r="L23" i="63"/>
  <c r="Q22" i="63"/>
  <c r="N21" i="63"/>
  <c r="K20" i="63"/>
  <c r="Q19" i="63"/>
  <c r="O24" i="63"/>
  <c r="L22" i="63"/>
  <c r="O21" i="63"/>
  <c r="M24" i="63"/>
  <c r="O23" i="63"/>
  <c r="O22" i="63"/>
  <c r="P21" i="63"/>
  <c r="Q20" i="63"/>
  <c r="L19" i="63"/>
  <c r="L24" i="63"/>
  <c r="N23" i="63"/>
  <c r="N22" i="63"/>
  <c r="M21" i="63"/>
  <c r="P20" i="63"/>
  <c r="K19" i="63"/>
  <c r="M20" i="63"/>
  <c r="P19" i="63"/>
  <c r="L20" i="63"/>
  <c r="O19" i="63"/>
  <c r="T17" i="63"/>
  <c r="Q24" i="63"/>
  <c r="Q23" i="63"/>
  <c r="P24" i="63"/>
  <c r="P23" i="63"/>
  <c r="P22" i="63"/>
  <c r="Q21" i="63"/>
  <c r="K23" i="63"/>
  <c r="K22" i="63"/>
  <c r="K21" i="63"/>
  <c r="N20" i="63"/>
  <c r="M19" i="63"/>
  <c r="K24" i="63"/>
  <c r="M22" i="63"/>
  <c r="O20" i="63"/>
  <c r="M23" i="63"/>
  <c r="L21" i="63"/>
  <c r="N19" i="63"/>
  <c r="K24" i="70"/>
  <c r="Q23" i="70"/>
  <c r="N22" i="70"/>
  <c r="K21" i="70"/>
  <c r="P20" i="70"/>
  <c r="N19" i="70"/>
  <c r="N24" i="70"/>
  <c r="K22" i="70"/>
  <c r="N21" i="70"/>
  <c r="Q20" i="70"/>
  <c r="K19" i="70"/>
  <c r="M24" i="70"/>
  <c r="P23" i="70"/>
  <c r="M21" i="70"/>
  <c r="O20" i="70"/>
  <c r="M23" i="70"/>
  <c r="P22" i="70"/>
  <c r="L20" i="70"/>
  <c r="P19" i="70"/>
  <c r="L23" i="70"/>
  <c r="N23" i="70"/>
  <c r="Q22" i="70"/>
  <c r="O19" i="70"/>
  <c r="K23" i="70"/>
  <c r="O22" i="70"/>
  <c r="M19" i="70"/>
  <c r="M22" i="70"/>
  <c r="Q21" i="70"/>
  <c r="L19" i="70"/>
  <c r="T17" i="70"/>
  <c r="P24" i="70"/>
  <c r="O21" i="70"/>
  <c r="O23" i="70"/>
  <c r="K20" i="70"/>
  <c r="Q24" i="70"/>
  <c r="P21" i="70"/>
  <c r="O24" i="70"/>
  <c r="L21" i="70"/>
  <c r="L22" i="70"/>
  <c r="L24" i="70"/>
  <c r="Q19" i="70"/>
  <c r="N20" i="70"/>
  <c r="M20" i="70"/>
  <c r="W24" i="78"/>
  <c r="U23" i="78"/>
  <c r="Z22" i="78"/>
  <c r="W21" i="78"/>
  <c r="T20" i="78"/>
  <c r="Z19" i="78"/>
  <c r="B26" i="78"/>
  <c r="V23" i="78"/>
  <c r="X22" i="78"/>
  <c r="U20" i="78"/>
  <c r="X19" i="78"/>
  <c r="T24" i="78"/>
  <c r="T23" i="78"/>
  <c r="U22" i="78"/>
  <c r="U21" i="78"/>
  <c r="V20" i="78"/>
  <c r="V19" i="78"/>
  <c r="T22" i="78"/>
  <c r="T21" i="78"/>
  <c r="U19" i="78"/>
  <c r="T19" i="78"/>
  <c r="Y24" i="78"/>
  <c r="Z23" i="78"/>
  <c r="Z21" i="78"/>
  <c r="Z20" i="78"/>
  <c r="X24" i="78"/>
  <c r="Y23" i="78"/>
  <c r="Y22" i="78"/>
  <c r="Y21" i="78"/>
  <c r="Y20" i="78"/>
  <c r="V24" i="78"/>
  <c r="X23" i="78"/>
  <c r="W22" i="78"/>
  <c r="X21" i="78"/>
  <c r="X20" i="78"/>
  <c r="Y19" i="78"/>
  <c r="U24" i="78"/>
  <c r="W23" i="78"/>
  <c r="V22" i="78"/>
  <c r="V21" i="78"/>
  <c r="W20" i="78"/>
  <c r="W19" i="78"/>
  <c r="Z24" i="78"/>
  <c r="W33" i="65"/>
  <c r="T32" i="65"/>
  <c r="Y31" i="65"/>
  <c r="V30" i="65"/>
  <c r="X28" i="65"/>
  <c r="U33" i="65"/>
  <c r="X32" i="65"/>
  <c r="T30" i="65"/>
  <c r="W29" i="65"/>
  <c r="Z28" i="65"/>
  <c r="T33" i="65"/>
  <c r="W32" i="65"/>
  <c r="Z31" i="65"/>
  <c r="V29" i="65"/>
  <c r="Y28" i="65"/>
  <c r="Z33" i="65"/>
  <c r="V31" i="65"/>
  <c r="Y30" i="65"/>
  <c r="U28" i="65"/>
  <c r="V32" i="65"/>
  <c r="U30" i="65"/>
  <c r="Z29" i="65"/>
  <c r="B35" i="65"/>
  <c r="X31" i="65"/>
  <c r="X29" i="65"/>
  <c r="V33" i="65"/>
  <c r="T31" i="65"/>
  <c r="Z30" i="65"/>
  <c r="W28" i="65"/>
  <c r="Z32" i="65"/>
  <c r="W31" i="65"/>
  <c r="W30" i="65"/>
  <c r="T29" i="65"/>
  <c r="Y33" i="65"/>
  <c r="Y32" i="65"/>
  <c r="U31" i="65"/>
  <c r="V28" i="65"/>
  <c r="U32" i="65"/>
  <c r="X30" i="65"/>
  <c r="X33" i="65"/>
  <c r="Y29" i="65"/>
  <c r="U29" i="65"/>
  <c r="T28" i="65"/>
  <c r="M24" i="68"/>
  <c r="K23" i="68"/>
  <c r="P22" i="68"/>
  <c r="M21" i="68"/>
  <c r="P19" i="68"/>
  <c r="O24" i="68"/>
  <c r="L22" i="68"/>
  <c r="O21" i="68"/>
  <c r="Q20" i="68"/>
  <c r="L19" i="68"/>
  <c r="N24" i="68"/>
  <c r="Q23" i="68"/>
  <c r="K22" i="68"/>
  <c r="N21" i="68"/>
  <c r="P20" i="68"/>
  <c r="K19" i="68"/>
  <c r="L24" i="68"/>
  <c r="P23" i="68"/>
  <c r="L21" i="68"/>
  <c r="O20" i="68"/>
  <c r="N23" i="68"/>
  <c r="Q22" i="68"/>
  <c r="M20" i="68"/>
  <c r="Q19" i="68"/>
  <c r="K21" i="68"/>
  <c r="N20" i="68"/>
  <c r="L20" i="68"/>
  <c r="O19" i="68"/>
  <c r="Q24" i="68"/>
  <c r="K20" i="68"/>
  <c r="N19" i="68"/>
  <c r="M23" i="68"/>
  <c r="O22" i="68"/>
  <c r="N22" i="68"/>
  <c r="P24" i="68"/>
  <c r="O23" i="68"/>
  <c r="L23" i="68"/>
  <c r="M19" i="68"/>
  <c r="Q21" i="68"/>
  <c r="T17" i="68"/>
  <c r="M22" i="68"/>
  <c r="K24" i="68"/>
  <c r="P21" i="68"/>
  <c r="V19" i="80"/>
  <c r="Z24" i="80"/>
  <c r="T23" i="80"/>
  <c r="X21" i="80"/>
  <c r="U19" i="80"/>
  <c r="W24" i="80"/>
  <c r="T19" i="80"/>
  <c r="V23" i="80"/>
  <c r="T21" i="80"/>
  <c r="V20" i="80"/>
  <c r="X23" i="80"/>
  <c r="X19" i="80"/>
  <c r="T20" i="80"/>
  <c r="Z19" i="80"/>
  <c r="Y19" i="80"/>
  <c r="K24" i="59"/>
  <c r="Q23" i="59"/>
  <c r="N22" i="59"/>
  <c r="K21" i="59"/>
  <c r="P20" i="59"/>
  <c r="N19" i="59"/>
  <c r="N24" i="59"/>
  <c r="K22" i="59"/>
  <c r="N21" i="59"/>
  <c r="Q20" i="59"/>
  <c r="K19" i="59"/>
  <c r="L24" i="59"/>
  <c r="O23" i="59"/>
  <c r="L21" i="59"/>
  <c r="N20" i="59"/>
  <c r="T17" i="59"/>
  <c r="M24" i="59"/>
  <c r="K23" i="59"/>
  <c r="P21" i="59"/>
  <c r="L20" i="59"/>
  <c r="P24" i="59"/>
  <c r="M19" i="59"/>
  <c r="Q22" i="59"/>
  <c r="O21" i="59"/>
  <c r="K20" i="59"/>
  <c r="O22" i="59"/>
  <c r="Q19" i="59"/>
  <c r="P22" i="59"/>
  <c r="M21" i="59"/>
  <c r="M23" i="59"/>
  <c r="O20" i="59"/>
  <c r="P23" i="59"/>
  <c r="M22" i="59"/>
  <c r="P19" i="59"/>
  <c r="Q24" i="59"/>
  <c r="N23" i="59"/>
  <c r="L22" i="59"/>
  <c r="O19" i="59"/>
  <c r="M20" i="59"/>
  <c r="Q21" i="59"/>
  <c r="O24" i="59"/>
  <c r="L19" i="59"/>
  <c r="L23" i="59"/>
  <c r="L24" i="74"/>
  <c r="O22" i="74"/>
  <c r="L21" i="74"/>
  <c r="Q20" i="74"/>
  <c r="O19" i="74"/>
  <c r="M23" i="74"/>
  <c r="P22" i="74"/>
  <c r="Q24" i="74"/>
  <c r="L23" i="74"/>
  <c r="N22" i="74"/>
  <c r="Q21" i="74"/>
  <c r="N24" i="74"/>
  <c r="Q23" i="74"/>
  <c r="K22" i="74"/>
  <c r="N21" i="74"/>
  <c r="P20" i="74"/>
  <c r="K19" i="74"/>
  <c r="P24" i="74"/>
  <c r="Q22" i="74"/>
  <c r="O24" i="74"/>
  <c r="M22" i="74"/>
  <c r="O20" i="74"/>
  <c r="Q19" i="74"/>
  <c r="M24" i="74"/>
  <c r="L22" i="74"/>
  <c r="N20" i="74"/>
  <c r="P19" i="74"/>
  <c r="P23" i="74"/>
  <c r="O21" i="74"/>
  <c r="L20" i="74"/>
  <c r="M19" i="74"/>
  <c r="T17" i="74"/>
  <c r="M21" i="74"/>
  <c r="K20" i="74"/>
  <c r="L19" i="74"/>
  <c r="K21" i="74"/>
  <c r="N23" i="74"/>
  <c r="P21" i="74"/>
  <c r="K24" i="74"/>
  <c r="K23" i="74"/>
  <c r="M20" i="74"/>
  <c r="N19" i="74"/>
  <c r="O23" i="74"/>
  <c r="R24" i="23"/>
  <c r="V22" i="23"/>
  <c r="T21" i="23"/>
  <c r="S20" i="23"/>
  <c r="R19" i="23"/>
  <c r="W24" i="23"/>
  <c r="S23" i="23"/>
  <c r="S21" i="23"/>
  <c r="V19" i="23"/>
  <c r="U24" i="23"/>
  <c r="Q23" i="23"/>
  <c r="U22" i="23"/>
  <c r="Q21" i="23"/>
  <c r="W20" i="23"/>
  <c r="T19" i="23"/>
  <c r="Q24" i="23"/>
  <c r="T23" i="23"/>
  <c r="T22" i="23"/>
  <c r="W21" i="23"/>
  <c r="A26" i="23"/>
  <c r="U20" i="23"/>
  <c r="T24" i="23"/>
  <c r="Q20" i="23"/>
  <c r="R23" i="23"/>
  <c r="S22" i="23"/>
  <c r="V21" i="23"/>
  <c r="Q22" i="23"/>
  <c r="V23" i="23"/>
  <c r="S19" i="23"/>
  <c r="R22" i="23"/>
  <c r="U21" i="23"/>
  <c r="V20" i="23"/>
  <c r="R21" i="23"/>
  <c r="T20" i="23"/>
  <c r="W19" i="23"/>
  <c r="V24" i="23"/>
  <c r="W23" i="23"/>
  <c r="R20" i="23"/>
  <c r="U19" i="23"/>
  <c r="Q19" i="23"/>
  <c r="U23" i="23"/>
  <c r="W22" i="23"/>
  <c r="S24" i="23"/>
  <c r="Z24" i="83"/>
  <c r="X23" i="83"/>
  <c r="U22" i="83"/>
  <c r="Z21" i="83"/>
  <c r="W20" i="83"/>
  <c r="U19" i="83"/>
  <c r="X24" i="83"/>
  <c r="V22" i="83"/>
  <c r="X21" i="83"/>
  <c r="V19" i="83"/>
  <c r="Y24" i="83"/>
  <c r="Z23" i="83"/>
  <c r="Z22" i="83"/>
  <c r="Z20" i="83"/>
  <c r="Y23" i="83"/>
  <c r="W22" i="83"/>
  <c r="T21" i="83"/>
  <c r="B26" i="83"/>
  <c r="W23" i="83"/>
  <c r="T22" i="83"/>
  <c r="Z19" i="83"/>
  <c r="W24" i="83"/>
  <c r="V23" i="83"/>
  <c r="Y20" i="83"/>
  <c r="Y19" i="83"/>
  <c r="U24" i="83"/>
  <c r="T23" i="83"/>
  <c r="Y21" i="83"/>
  <c r="V20" i="83"/>
  <c r="W19" i="83"/>
  <c r="W21" i="83"/>
  <c r="U20" i="83"/>
  <c r="T19" i="83"/>
  <c r="Y22" i="83"/>
  <c r="V21" i="83"/>
  <c r="T20" i="83"/>
  <c r="X22" i="83"/>
  <c r="U21" i="83"/>
  <c r="U23" i="83"/>
  <c r="V24" i="83"/>
  <c r="T24" i="83"/>
  <c r="X19" i="83"/>
  <c r="X20" i="83"/>
  <c r="G33" i="79"/>
  <c r="D32" i="79"/>
  <c r="F30" i="79"/>
  <c r="C29" i="79"/>
  <c r="H28" i="79"/>
  <c r="F33" i="79"/>
  <c r="C32" i="79"/>
  <c r="H31" i="79"/>
  <c r="E30" i="79"/>
  <c r="B29" i="79"/>
  <c r="G28" i="79"/>
  <c r="D33" i="79"/>
  <c r="F31" i="79"/>
  <c r="C30" i="79"/>
  <c r="H29" i="79"/>
  <c r="E28" i="79"/>
  <c r="C33" i="79"/>
  <c r="G31" i="79"/>
  <c r="B30" i="79"/>
  <c r="F28" i="79"/>
  <c r="B33" i="79"/>
  <c r="E31" i="79"/>
  <c r="D28" i="79"/>
  <c r="G32" i="79"/>
  <c r="C31" i="79"/>
  <c r="F29" i="79"/>
  <c r="B28" i="79"/>
  <c r="H32" i="79"/>
  <c r="H33" i="79"/>
  <c r="F32" i="79"/>
  <c r="H30" i="79"/>
  <c r="G29" i="79"/>
  <c r="K26" i="79"/>
  <c r="E32" i="79"/>
  <c r="G30" i="79"/>
  <c r="B32" i="79"/>
  <c r="D30" i="79"/>
  <c r="C28" i="79"/>
  <c r="E33" i="79"/>
  <c r="E29" i="79"/>
  <c r="D29" i="79"/>
  <c r="D31" i="79"/>
  <c r="B31" i="79"/>
  <c r="V24" i="67"/>
  <c r="T23" i="67"/>
  <c r="Y22" i="67"/>
  <c r="V21" i="67"/>
  <c r="Y19" i="67"/>
  <c r="Y24" i="67"/>
  <c r="V22" i="67"/>
  <c r="Y21" i="67"/>
  <c r="V19" i="67"/>
  <c r="X24" i="67"/>
  <c r="U22" i="67"/>
  <c r="X21" i="67"/>
  <c r="Z20" i="67"/>
  <c r="U19" i="67"/>
  <c r="W24" i="67"/>
  <c r="Z23" i="67"/>
  <c r="T22" i="67"/>
  <c r="W21" i="67"/>
  <c r="Y20" i="67"/>
  <c r="T19" i="67"/>
  <c r="T24" i="67"/>
  <c r="X23" i="67"/>
  <c r="T21" i="67"/>
  <c r="W20" i="67"/>
  <c r="W23" i="67"/>
  <c r="Z22" i="67"/>
  <c r="U23" i="67"/>
  <c r="W22" i="67"/>
  <c r="Z21" i="67"/>
  <c r="B26" i="67"/>
  <c r="U20" i="67"/>
  <c r="X19" i="67"/>
  <c r="X22" i="67"/>
  <c r="Z19" i="67"/>
  <c r="Z24" i="67"/>
  <c r="V20" i="67"/>
  <c r="U24" i="67"/>
  <c r="T20" i="67"/>
  <c r="Y23" i="67"/>
  <c r="V23" i="67"/>
  <c r="X20" i="67"/>
  <c r="U21" i="67"/>
  <c r="W19" i="67"/>
  <c r="X22" i="80" l="1"/>
  <c r="U21" i="80"/>
  <c r="U22" i="80"/>
  <c r="Z21" i="80"/>
  <c r="W20" i="80"/>
  <c r="Y24" i="80"/>
  <c r="V22" i="80"/>
  <c r="V24" i="80"/>
  <c r="U24" i="80"/>
  <c r="Z22" i="80"/>
  <c r="Y20" i="80"/>
  <c r="W19" i="80"/>
  <c r="Y23" i="80"/>
  <c r="W23" i="80"/>
  <c r="T22" i="80"/>
  <c r="U20" i="80"/>
  <c r="U23" i="80"/>
  <c r="V21" i="80"/>
  <c r="Y21" i="80"/>
  <c r="B26" i="80"/>
  <c r="B33" i="80" s="1"/>
  <c r="Y22" i="80"/>
  <c r="X20" i="80"/>
  <c r="W21" i="80"/>
  <c r="X24" i="80"/>
  <c r="Z20" i="80"/>
  <c r="Z23" i="80"/>
  <c r="W22" i="80"/>
  <c r="T22" i="62"/>
  <c r="U24" i="62"/>
  <c r="T21" i="62"/>
  <c r="Y22" i="62"/>
  <c r="Z21" i="62"/>
  <c r="X23" i="62"/>
  <c r="X24" i="62"/>
  <c r="Z22" i="62"/>
  <c r="U22" i="62"/>
  <c r="V23" i="62"/>
  <c r="T24" i="62"/>
  <c r="W24" i="62"/>
  <c r="U19" i="62"/>
  <c r="Z23" i="62"/>
  <c r="Y23" i="62"/>
  <c r="W23" i="62"/>
  <c r="U20" i="62"/>
  <c r="W22" i="62"/>
  <c r="T23" i="62"/>
  <c r="Z24" i="62"/>
  <c r="W20" i="62"/>
  <c r="Y21" i="62"/>
  <c r="X22" i="62"/>
  <c r="Y20" i="62"/>
  <c r="Y19" i="62"/>
  <c r="X20" i="62"/>
  <c r="V20" i="62"/>
  <c r="U21" i="62"/>
  <c r="W19" i="62"/>
  <c r="B26" i="62"/>
  <c r="V24" i="62"/>
  <c r="T19" i="62"/>
  <c r="Z20" i="62"/>
  <c r="U23" i="62"/>
  <c r="V22" i="62"/>
  <c r="X19" i="62"/>
  <c r="V19" i="62"/>
  <c r="X21" i="62"/>
  <c r="W21" i="62"/>
  <c r="V21" i="62"/>
  <c r="T20" i="62"/>
  <c r="Y24" i="62"/>
  <c r="Z19" i="62"/>
  <c r="O33" i="85"/>
  <c r="L32" i="85"/>
  <c r="Q31" i="85"/>
  <c r="N30" i="85"/>
  <c r="K29" i="85"/>
  <c r="P28" i="85"/>
  <c r="L33" i="85"/>
  <c r="Q32" i="85"/>
  <c r="N31" i="85"/>
  <c r="K30" i="85"/>
  <c r="P29" i="85"/>
  <c r="M28" i="85"/>
  <c r="K33" i="85"/>
  <c r="P32" i="85"/>
  <c r="M31" i="85"/>
  <c r="O29" i="85"/>
  <c r="L28" i="85"/>
  <c r="L31" i="85"/>
  <c r="Q29" i="85"/>
  <c r="K28" i="85"/>
  <c r="O32" i="85"/>
  <c r="K31" i="85"/>
  <c r="N29" i="85"/>
  <c r="N32" i="85"/>
  <c r="Q30" i="85"/>
  <c r="M29" i="85"/>
  <c r="Q33" i="85"/>
  <c r="M32" i="85"/>
  <c r="P30" i="85"/>
  <c r="L29" i="85"/>
  <c r="T26" i="85"/>
  <c r="P33" i="85"/>
  <c r="K32" i="85"/>
  <c r="O30" i="85"/>
  <c r="Q28" i="85"/>
  <c r="M33" i="85"/>
  <c r="O31" i="85"/>
  <c r="M30" i="85"/>
  <c r="N33" i="85"/>
  <c r="L30" i="85"/>
  <c r="O28" i="85"/>
  <c r="P31" i="85"/>
  <c r="N28" i="85"/>
  <c r="G33" i="84"/>
  <c r="D32" i="84"/>
  <c r="F30" i="84"/>
  <c r="C29" i="84"/>
  <c r="H28" i="84"/>
  <c r="E33" i="84"/>
  <c r="B32" i="84"/>
  <c r="G31" i="84"/>
  <c r="D30" i="84"/>
  <c r="F28" i="84"/>
  <c r="D33" i="84"/>
  <c r="F31" i="84"/>
  <c r="C30" i="84"/>
  <c r="H29" i="84"/>
  <c r="E28" i="84"/>
  <c r="C33" i="84"/>
  <c r="H32" i="84"/>
  <c r="E31" i="84"/>
  <c r="B30" i="84"/>
  <c r="G29" i="84"/>
  <c r="D28" i="84"/>
  <c r="B33" i="84"/>
  <c r="G32" i="84"/>
  <c r="D31" i="84"/>
  <c r="F29" i="84"/>
  <c r="C28" i="84"/>
  <c r="F32" i="84"/>
  <c r="C31" i="84"/>
  <c r="H30" i="84"/>
  <c r="E29" i="84"/>
  <c r="B28" i="84"/>
  <c r="H33" i="84"/>
  <c r="G30" i="84"/>
  <c r="F33" i="84"/>
  <c r="E30" i="84"/>
  <c r="E32" i="84"/>
  <c r="C32" i="84"/>
  <c r="H31" i="84"/>
  <c r="D29" i="84"/>
  <c r="B31" i="84"/>
  <c r="B29" i="84"/>
  <c r="K26" i="84"/>
  <c r="G28" i="84"/>
  <c r="E33" i="71"/>
  <c r="B32" i="71"/>
  <c r="G31" i="71"/>
  <c r="D30" i="71"/>
  <c r="F28" i="71"/>
  <c r="C33" i="71"/>
  <c r="F32" i="71"/>
  <c r="B30" i="71"/>
  <c r="E29" i="71"/>
  <c r="H28" i="71"/>
  <c r="B33" i="71"/>
  <c r="E32" i="71"/>
  <c r="H31" i="71"/>
  <c r="D29" i="71"/>
  <c r="G28" i="71"/>
  <c r="K26" i="71"/>
  <c r="D32" i="71"/>
  <c r="F31" i="71"/>
  <c r="C29" i="71"/>
  <c r="E28" i="71"/>
  <c r="H33" i="71"/>
  <c r="D31" i="71"/>
  <c r="G30" i="71"/>
  <c r="C28" i="71"/>
  <c r="C31" i="71"/>
  <c r="F30" i="71"/>
  <c r="H29" i="71"/>
  <c r="B31" i="71"/>
  <c r="E30" i="71"/>
  <c r="G29" i="71"/>
  <c r="C30" i="71"/>
  <c r="F29" i="71"/>
  <c r="G33" i="71"/>
  <c r="B28" i="71"/>
  <c r="D33" i="71"/>
  <c r="E31" i="71"/>
  <c r="B29" i="71"/>
  <c r="C32" i="71"/>
  <c r="H30" i="71"/>
  <c r="F33" i="71"/>
  <c r="H32" i="71"/>
  <c r="D28" i="71"/>
  <c r="G32" i="71"/>
  <c r="X24" i="63"/>
  <c r="V23" i="63"/>
  <c r="X21" i="63"/>
  <c r="U20" i="63"/>
  <c r="Z24" i="63"/>
  <c r="T23" i="63"/>
  <c r="W22" i="63"/>
  <c r="Z21" i="63"/>
  <c r="B26" i="63"/>
  <c r="W19" i="63"/>
  <c r="Y24" i="63"/>
  <c r="Z23" i="63"/>
  <c r="Z22" i="63"/>
  <c r="V19" i="63"/>
  <c r="U24" i="63"/>
  <c r="W23" i="63"/>
  <c r="V22" i="63"/>
  <c r="V21" i="63"/>
  <c r="X20" i="63"/>
  <c r="T24" i="63"/>
  <c r="U23" i="63"/>
  <c r="U22" i="63"/>
  <c r="U21" i="63"/>
  <c r="W20" i="63"/>
  <c r="Z19" i="63"/>
  <c r="V24" i="63"/>
  <c r="X23" i="63"/>
  <c r="X22" i="63"/>
  <c r="W21" i="63"/>
  <c r="Y20" i="63"/>
  <c r="T22" i="63"/>
  <c r="T21" i="63"/>
  <c r="V20" i="63"/>
  <c r="Y19" i="63"/>
  <c r="T20" i="63"/>
  <c r="X19" i="63"/>
  <c r="T19" i="63"/>
  <c r="U19" i="63"/>
  <c r="W24" i="63"/>
  <c r="Y22" i="63"/>
  <c r="Z20" i="63"/>
  <c r="Y23" i="63"/>
  <c r="Y21" i="63"/>
  <c r="C33" i="4"/>
  <c r="E31" i="4"/>
  <c r="B30" i="4"/>
  <c r="G29" i="4"/>
  <c r="D28" i="4"/>
  <c r="C32" i="4"/>
  <c r="F31" i="4"/>
  <c r="B29" i="4"/>
  <c r="E28" i="4"/>
  <c r="I26" i="4"/>
  <c r="D33" i="4"/>
  <c r="B32" i="4"/>
  <c r="D31" i="4"/>
  <c r="G30" i="4"/>
  <c r="A29" i="4"/>
  <c r="C28" i="4"/>
  <c r="F33" i="4"/>
  <c r="B31" i="4"/>
  <c r="E30" i="4"/>
  <c r="A28" i="4"/>
  <c r="C30" i="4"/>
  <c r="B33" i="4"/>
  <c r="D29" i="4"/>
  <c r="G33" i="4"/>
  <c r="A32" i="4"/>
  <c r="C31" i="4"/>
  <c r="F30" i="4"/>
  <c r="B28" i="4"/>
  <c r="E32" i="4"/>
  <c r="A30" i="4"/>
  <c r="G28" i="4"/>
  <c r="E33" i="4"/>
  <c r="G32" i="4"/>
  <c r="A31" i="4"/>
  <c r="D30" i="4"/>
  <c r="F29" i="4"/>
  <c r="F32" i="4"/>
  <c r="E29" i="4"/>
  <c r="D32" i="4"/>
  <c r="A33" i="4"/>
  <c r="F28" i="4"/>
  <c r="C29" i="4"/>
  <c r="G31" i="4"/>
  <c r="U24" i="70"/>
  <c r="X22" i="70"/>
  <c r="U21" i="70"/>
  <c r="Z20" i="70"/>
  <c r="X19" i="70"/>
  <c r="Y24" i="70"/>
  <c r="T23" i="70"/>
  <c r="V22" i="70"/>
  <c r="Y21" i="70"/>
  <c r="V19" i="70"/>
  <c r="X24" i="70"/>
  <c r="U22" i="70"/>
  <c r="X21" i="70"/>
  <c r="U19" i="70"/>
  <c r="T24" i="70"/>
  <c r="X23" i="70"/>
  <c r="T21" i="70"/>
  <c r="W20" i="70"/>
  <c r="V24" i="70"/>
  <c r="T22" i="70"/>
  <c r="T20" i="70"/>
  <c r="Z19" i="70"/>
  <c r="B26" i="70"/>
  <c r="W21" i="70"/>
  <c r="Z24" i="70"/>
  <c r="V21" i="70"/>
  <c r="Y20" i="70"/>
  <c r="W24" i="70"/>
  <c r="Z23" i="70"/>
  <c r="X20" i="70"/>
  <c r="W23" i="70"/>
  <c r="U20" i="70"/>
  <c r="Y19" i="70"/>
  <c r="Z21" i="70"/>
  <c r="Z22" i="70"/>
  <c r="W19" i="70"/>
  <c r="Y23" i="70"/>
  <c r="V20" i="70"/>
  <c r="Y22" i="70"/>
  <c r="T19" i="70"/>
  <c r="W22" i="70"/>
  <c r="U23" i="70"/>
  <c r="V23" i="70"/>
  <c r="V24" i="75"/>
  <c r="T23" i="75"/>
  <c r="Y22" i="75"/>
  <c r="V21" i="75"/>
  <c r="Y19" i="75"/>
  <c r="B26" i="75"/>
  <c r="Y23" i="75"/>
  <c r="V22" i="75"/>
  <c r="X20" i="75"/>
  <c r="V19" i="75"/>
  <c r="Y24" i="75"/>
  <c r="Z23" i="75"/>
  <c r="Z22" i="75"/>
  <c r="Y21" i="75"/>
  <c r="Y20" i="75"/>
  <c r="Z19" i="75"/>
  <c r="X23" i="75"/>
  <c r="U22" i="75"/>
  <c r="X19" i="75"/>
  <c r="U24" i="75"/>
  <c r="X21" i="75"/>
  <c r="U20" i="75"/>
  <c r="V23" i="75"/>
  <c r="T20" i="75"/>
  <c r="U23" i="75"/>
  <c r="X22" i="75"/>
  <c r="W19" i="75"/>
  <c r="W22" i="75"/>
  <c r="U19" i="75"/>
  <c r="X24" i="75"/>
  <c r="W21" i="75"/>
  <c r="W23" i="75"/>
  <c r="V20" i="75"/>
  <c r="Z24" i="75"/>
  <c r="Z21" i="75"/>
  <c r="W24" i="75"/>
  <c r="U21" i="75"/>
  <c r="T22" i="75"/>
  <c r="T19" i="75"/>
  <c r="T24" i="75"/>
  <c r="T21" i="75"/>
  <c r="W20" i="75"/>
  <c r="Z20" i="75"/>
  <c r="V24" i="73"/>
  <c r="T23" i="73"/>
  <c r="Y22" i="73"/>
  <c r="V21" i="73"/>
  <c r="B26" i="73"/>
  <c r="V23" i="73"/>
  <c r="X22" i="73"/>
  <c r="U20" i="73"/>
  <c r="Z19" i="73"/>
  <c r="W24" i="73"/>
  <c r="X23" i="73"/>
  <c r="W22" i="73"/>
  <c r="X21" i="73"/>
  <c r="X20" i="73"/>
  <c r="U24" i="73"/>
  <c r="W23" i="73"/>
  <c r="V22" i="73"/>
  <c r="W21" i="73"/>
  <c r="W20" i="73"/>
  <c r="Y19" i="73"/>
  <c r="T22" i="73"/>
  <c r="T21" i="73"/>
  <c r="T20" i="73"/>
  <c r="W19" i="73"/>
  <c r="U23" i="73"/>
  <c r="X19" i="73"/>
  <c r="Z22" i="73"/>
  <c r="V19" i="73"/>
  <c r="U22" i="73"/>
  <c r="Z21" i="73"/>
  <c r="U19" i="73"/>
  <c r="Y24" i="73"/>
  <c r="U21" i="73"/>
  <c r="Z20" i="73"/>
  <c r="X24" i="73"/>
  <c r="T24" i="73"/>
  <c r="Y20" i="73"/>
  <c r="Z24" i="73"/>
  <c r="Y21" i="73"/>
  <c r="T19" i="73"/>
  <c r="Z23" i="73"/>
  <c r="V20" i="73"/>
  <c r="Y23" i="73"/>
  <c r="C33" i="83"/>
  <c r="G31" i="83"/>
  <c r="E30" i="83"/>
  <c r="C29" i="83"/>
  <c r="F33" i="83"/>
  <c r="B32" i="83"/>
  <c r="F31" i="83"/>
  <c r="B30" i="83"/>
  <c r="G29" i="83"/>
  <c r="C28" i="83"/>
  <c r="D32" i="83"/>
  <c r="H31" i="83"/>
  <c r="D29" i="83"/>
  <c r="G28" i="83"/>
  <c r="D33" i="83"/>
  <c r="F32" i="83"/>
  <c r="B28" i="83"/>
  <c r="K26" i="83"/>
  <c r="B33" i="83"/>
  <c r="E32" i="83"/>
  <c r="E31" i="83"/>
  <c r="H30" i="83"/>
  <c r="C32" i="83"/>
  <c r="D31" i="83"/>
  <c r="G30" i="83"/>
  <c r="B31" i="83"/>
  <c r="D30" i="83"/>
  <c r="F29" i="83"/>
  <c r="H28" i="83"/>
  <c r="C31" i="83"/>
  <c r="H29" i="83"/>
  <c r="E29" i="83"/>
  <c r="H32" i="83"/>
  <c r="B29" i="83"/>
  <c r="H33" i="83"/>
  <c r="C30" i="83"/>
  <c r="F28" i="83"/>
  <c r="E28" i="83"/>
  <c r="D28" i="83"/>
  <c r="G33" i="83"/>
  <c r="E33" i="83"/>
  <c r="G32" i="83"/>
  <c r="F30" i="83"/>
  <c r="V24" i="74"/>
  <c r="T23" i="74"/>
  <c r="Y22" i="74"/>
  <c r="V21" i="74"/>
  <c r="Y19" i="74"/>
  <c r="T24" i="74"/>
  <c r="X23" i="74"/>
  <c r="T21" i="74"/>
  <c r="W23" i="74"/>
  <c r="Z22" i="74"/>
  <c r="Y24" i="74"/>
  <c r="V22" i="74"/>
  <c r="Y21" i="74"/>
  <c r="V19" i="74"/>
  <c r="Z23" i="74"/>
  <c r="X21" i="74"/>
  <c r="T20" i="74"/>
  <c r="T19" i="74"/>
  <c r="Y23" i="74"/>
  <c r="W21" i="74"/>
  <c r="V23" i="74"/>
  <c r="U21" i="74"/>
  <c r="Z20" i="74"/>
  <c r="Z24" i="74"/>
  <c r="X22" i="74"/>
  <c r="X20" i="74"/>
  <c r="Z19" i="74"/>
  <c r="W22" i="74"/>
  <c r="U22" i="74"/>
  <c r="T22" i="74"/>
  <c r="W24" i="74"/>
  <c r="V20" i="74"/>
  <c r="W19" i="74"/>
  <c r="U24" i="74"/>
  <c r="Z21" i="74"/>
  <c r="U19" i="74"/>
  <c r="X24" i="74"/>
  <c r="Y20" i="74"/>
  <c r="U23" i="74"/>
  <c r="W20" i="74"/>
  <c r="X19" i="74"/>
  <c r="B26" i="74"/>
  <c r="U20" i="74"/>
  <c r="E33" i="78"/>
  <c r="B32" i="78"/>
  <c r="G31" i="78"/>
  <c r="D30" i="78"/>
  <c r="F28" i="78"/>
  <c r="D32" i="78"/>
  <c r="F31" i="78"/>
  <c r="C29" i="78"/>
  <c r="E28" i="78"/>
  <c r="B33" i="78"/>
  <c r="B31" i="78"/>
  <c r="B30" i="78"/>
  <c r="B29" i="78"/>
  <c r="B28" i="78"/>
  <c r="K26" i="78"/>
  <c r="G33" i="78"/>
  <c r="G32" i="78"/>
  <c r="H31" i="78"/>
  <c r="G30" i="78"/>
  <c r="G29" i="78"/>
  <c r="H28" i="78"/>
  <c r="H33" i="78"/>
  <c r="H32" i="78"/>
  <c r="H30" i="78"/>
  <c r="H29" i="78"/>
  <c r="F33" i="78"/>
  <c r="F32" i="78"/>
  <c r="E31" i="78"/>
  <c r="F30" i="78"/>
  <c r="F29" i="78"/>
  <c r="G28" i="78"/>
  <c r="C33" i="78"/>
  <c r="C32" i="78"/>
  <c r="C31" i="78"/>
  <c r="C30" i="78"/>
  <c r="D29" i="78"/>
  <c r="C28" i="78"/>
  <c r="D31" i="78"/>
  <c r="E30" i="78"/>
  <c r="E29" i="78"/>
  <c r="D33" i="78"/>
  <c r="D28" i="78"/>
  <c r="E32" i="78"/>
  <c r="D33" i="69"/>
  <c r="F31" i="69"/>
  <c r="C30" i="69"/>
  <c r="H29" i="69"/>
  <c r="E28" i="69"/>
  <c r="C32" i="69"/>
  <c r="E31" i="69"/>
  <c r="H30" i="69"/>
  <c r="B29" i="69"/>
  <c r="D28" i="69"/>
  <c r="H33" i="69"/>
  <c r="B32" i="69"/>
  <c r="D31" i="69"/>
  <c r="G30" i="69"/>
  <c r="C28" i="69"/>
  <c r="E33" i="69"/>
  <c r="G32" i="69"/>
  <c r="D30" i="69"/>
  <c r="F29" i="69"/>
  <c r="F33" i="69"/>
  <c r="C31" i="69"/>
  <c r="C29" i="69"/>
  <c r="H28" i="69"/>
  <c r="K26" i="69"/>
  <c r="B33" i="69"/>
  <c r="F32" i="69"/>
  <c r="D29" i="69"/>
  <c r="G28" i="69"/>
  <c r="E32" i="69"/>
  <c r="F28" i="69"/>
  <c r="D32" i="69"/>
  <c r="H31" i="69"/>
  <c r="B28" i="69"/>
  <c r="B31" i="69"/>
  <c r="F30" i="69"/>
  <c r="E30" i="69"/>
  <c r="G33" i="69"/>
  <c r="B30" i="69"/>
  <c r="G29" i="69"/>
  <c r="G31" i="69"/>
  <c r="E29" i="69"/>
  <c r="C33" i="69"/>
  <c r="H32" i="69"/>
  <c r="X24" i="77"/>
  <c r="V23" i="77"/>
  <c r="X21" i="77"/>
  <c r="U20" i="77"/>
  <c r="U24" i="77"/>
  <c r="Y23" i="77"/>
  <c r="U21" i="77"/>
  <c r="X20" i="77"/>
  <c r="T24" i="77"/>
  <c r="X23" i="77"/>
  <c r="Z22" i="77"/>
  <c r="T21" i="77"/>
  <c r="W20" i="77"/>
  <c r="Z19" i="77"/>
  <c r="B26" i="77"/>
  <c r="U23" i="77"/>
  <c r="X22" i="77"/>
  <c r="T20" i="77"/>
  <c r="X19" i="77"/>
  <c r="W23" i="77"/>
  <c r="V21" i="77"/>
  <c r="U19" i="77"/>
  <c r="T23" i="77"/>
  <c r="Z20" i="77"/>
  <c r="T19" i="77"/>
  <c r="Z24" i="77"/>
  <c r="Y22" i="77"/>
  <c r="Y20" i="77"/>
  <c r="W24" i="77"/>
  <c r="V22" i="77"/>
  <c r="V24" i="77"/>
  <c r="Z21" i="77"/>
  <c r="Y21" i="77"/>
  <c r="W21" i="77"/>
  <c r="U22" i="77"/>
  <c r="Y19" i="77"/>
  <c r="Z23" i="77"/>
  <c r="V20" i="77"/>
  <c r="T22" i="77"/>
  <c r="W19" i="77"/>
  <c r="Y24" i="77"/>
  <c r="W22" i="77"/>
  <c r="V19" i="77"/>
  <c r="E33" i="66"/>
  <c r="B32" i="66"/>
  <c r="G31" i="66"/>
  <c r="D30" i="66"/>
  <c r="F28" i="66"/>
  <c r="B33" i="66"/>
  <c r="E32" i="66"/>
  <c r="H31" i="66"/>
  <c r="D29" i="66"/>
  <c r="G28" i="66"/>
  <c r="K26" i="66"/>
  <c r="C33" i="66"/>
  <c r="C32" i="66"/>
  <c r="C31" i="66"/>
  <c r="C30" i="66"/>
  <c r="C29" i="66"/>
  <c r="C28" i="66"/>
  <c r="B31" i="66"/>
  <c r="B30" i="66"/>
  <c r="B29" i="66"/>
  <c r="B28" i="66"/>
  <c r="H33" i="66"/>
  <c r="H32" i="66"/>
  <c r="H30" i="66"/>
  <c r="H29" i="66"/>
  <c r="G33" i="66"/>
  <c r="G32" i="66"/>
  <c r="F31" i="66"/>
  <c r="G30" i="66"/>
  <c r="G29" i="66"/>
  <c r="H28" i="66"/>
  <c r="D32" i="66"/>
  <c r="E30" i="66"/>
  <c r="D28" i="66"/>
  <c r="D33" i="66"/>
  <c r="D31" i="66"/>
  <c r="E29" i="66"/>
  <c r="F33" i="66"/>
  <c r="F29" i="66"/>
  <c r="F32" i="66"/>
  <c r="E28" i="66"/>
  <c r="E31" i="66"/>
  <c r="F30" i="66"/>
  <c r="E42" i="65"/>
  <c r="B41" i="65"/>
  <c r="G40" i="65"/>
  <c r="D39" i="65"/>
  <c r="F37" i="65"/>
  <c r="C42" i="65"/>
  <c r="F41" i="65"/>
  <c r="B39" i="65"/>
  <c r="E38" i="65"/>
  <c r="H37" i="65"/>
  <c r="B42" i="65"/>
  <c r="E41" i="65"/>
  <c r="H40" i="65"/>
  <c r="D38" i="65"/>
  <c r="G37" i="65"/>
  <c r="D41" i="65"/>
  <c r="F40" i="65"/>
  <c r="C38" i="65"/>
  <c r="H42" i="65"/>
  <c r="D40" i="65"/>
  <c r="G39" i="65"/>
  <c r="C37" i="65"/>
  <c r="G42" i="65"/>
  <c r="D37" i="65"/>
  <c r="D42" i="65"/>
  <c r="G41" i="65"/>
  <c r="B40" i="65"/>
  <c r="E39" i="65"/>
  <c r="G38" i="65"/>
  <c r="H41" i="65"/>
  <c r="E37" i="65"/>
  <c r="K35" i="65"/>
  <c r="C41" i="65"/>
  <c r="H38" i="65"/>
  <c r="B37" i="65"/>
  <c r="F39" i="65"/>
  <c r="C39" i="65"/>
  <c r="E40" i="65"/>
  <c r="F42" i="65"/>
  <c r="H39" i="65"/>
  <c r="C40" i="65"/>
  <c r="F38" i="65"/>
  <c r="B38" i="65"/>
  <c r="Q33" i="79"/>
  <c r="N32" i="79"/>
  <c r="K31" i="79"/>
  <c r="P30" i="79"/>
  <c r="M29" i="79"/>
  <c r="P33" i="79"/>
  <c r="M32" i="79"/>
  <c r="O30" i="79"/>
  <c r="L29" i="79"/>
  <c r="Q28" i="79"/>
  <c r="N33" i="79"/>
  <c r="K32" i="79"/>
  <c r="P31" i="79"/>
  <c r="M30" i="79"/>
  <c r="O28" i="79"/>
  <c r="O32" i="79"/>
  <c r="N29" i="79"/>
  <c r="L32" i="79"/>
  <c r="Q30" i="79"/>
  <c r="K29" i="79"/>
  <c r="M33" i="79"/>
  <c r="Q31" i="79"/>
  <c r="L30" i="79"/>
  <c r="P28" i="79"/>
  <c r="T26" i="79"/>
  <c r="O33" i="79"/>
  <c r="Q32" i="79"/>
  <c r="O31" i="79"/>
  <c r="Q29" i="79"/>
  <c r="K33" i="79"/>
  <c r="M31" i="79"/>
  <c r="K30" i="79"/>
  <c r="O29" i="79"/>
  <c r="M28" i="79"/>
  <c r="L31" i="79"/>
  <c r="L28" i="79"/>
  <c r="P32" i="79"/>
  <c r="N30" i="79"/>
  <c r="N28" i="79"/>
  <c r="K28" i="79"/>
  <c r="L33" i="79"/>
  <c r="N31" i="79"/>
  <c r="P29" i="79"/>
  <c r="Z33" i="61"/>
  <c r="W32" i="61"/>
  <c r="T31" i="61"/>
  <c r="Y30" i="61"/>
  <c r="V29" i="61"/>
  <c r="V33" i="61"/>
  <c r="X31" i="61"/>
  <c r="U30" i="61"/>
  <c r="Z29" i="61"/>
  <c r="W28" i="61"/>
  <c r="U33" i="61"/>
  <c r="Z32" i="61"/>
  <c r="W31" i="61"/>
  <c r="T30" i="61"/>
  <c r="Y29" i="61"/>
  <c r="V28" i="61"/>
  <c r="T33" i="61"/>
  <c r="Y31" i="61"/>
  <c r="X28" i="61"/>
  <c r="V31" i="61"/>
  <c r="U28" i="61"/>
  <c r="Y32" i="61"/>
  <c r="U31" i="61"/>
  <c r="X29" i="61"/>
  <c r="T28" i="61"/>
  <c r="B35" i="61"/>
  <c r="V32" i="61"/>
  <c r="Z30" i="61"/>
  <c r="U29" i="61"/>
  <c r="X30" i="61"/>
  <c r="T29" i="61"/>
  <c r="W30" i="61"/>
  <c r="X32" i="61"/>
  <c r="Y28" i="61"/>
  <c r="Z31" i="61"/>
  <c r="V30" i="61"/>
  <c r="Y33" i="61"/>
  <c r="U32" i="61"/>
  <c r="X33" i="61"/>
  <c r="T32" i="61"/>
  <c r="Z28" i="61"/>
  <c r="W33" i="61"/>
  <c r="W29" i="61"/>
  <c r="A33" i="23"/>
  <c r="F32" i="23"/>
  <c r="C31" i="23"/>
  <c r="E29" i="23"/>
  <c r="B28" i="23"/>
  <c r="I26" i="23"/>
  <c r="G33" i="23"/>
  <c r="A32" i="23"/>
  <c r="D31" i="23"/>
  <c r="F30" i="23"/>
  <c r="C28" i="23"/>
  <c r="E33" i="23"/>
  <c r="A31" i="23"/>
  <c r="D30" i="23"/>
  <c r="G29" i="23"/>
  <c r="G32" i="23"/>
  <c r="E31" i="23"/>
  <c r="A30" i="23"/>
  <c r="F28" i="23"/>
  <c r="E32" i="23"/>
  <c r="B31" i="23"/>
  <c r="E28" i="23"/>
  <c r="F33" i="23"/>
  <c r="C32" i="23"/>
  <c r="D29" i="23"/>
  <c r="A28" i="23"/>
  <c r="C30" i="23"/>
  <c r="D32" i="23"/>
  <c r="F29" i="23"/>
  <c r="D28" i="23"/>
  <c r="B33" i="23"/>
  <c r="G31" i="23"/>
  <c r="A29" i="23"/>
  <c r="D33" i="23"/>
  <c r="B32" i="23"/>
  <c r="G30" i="23"/>
  <c r="C29" i="23"/>
  <c r="C33" i="23"/>
  <c r="E30" i="23"/>
  <c r="B29" i="23"/>
  <c r="F31" i="23"/>
  <c r="B30" i="23"/>
  <c r="G28" i="23"/>
  <c r="W24" i="68"/>
  <c r="U23" i="68"/>
  <c r="Z22" i="68"/>
  <c r="W21" i="68"/>
  <c r="T20" i="68"/>
  <c r="Z19" i="68"/>
  <c r="Z24" i="68"/>
  <c r="T23" i="68"/>
  <c r="W22" i="68"/>
  <c r="Z21" i="68"/>
  <c r="W19" i="68"/>
  <c r="Y24" i="68"/>
  <c r="V22" i="68"/>
  <c r="Y21" i="68"/>
  <c r="V19" i="68"/>
  <c r="X24" i="68"/>
  <c r="U22" i="68"/>
  <c r="X21" i="68"/>
  <c r="Z20" i="68"/>
  <c r="U19" i="68"/>
  <c r="U24" i="68"/>
  <c r="Y23" i="68"/>
  <c r="U21" i="68"/>
  <c r="X20" i="68"/>
  <c r="V24" i="68"/>
  <c r="Z23" i="68"/>
  <c r="T19" i="68"/>
  <c r="T24" i="68"/>
  <c r="X23" i="68"/>
  <c r="W23" i="68"/>
  <c r="Y22" i="68"/>
  <c r="T21" i="68"/>
  <c r="W20" i="68"/>
  <c r="V20" i="68"/>
  <c r="B26" i="68"/>
  <c r="X22" i="68"/>
  <c r="Y20" i="68"/>
  <c r="T22" i="68"/>
  <c r="U20" i="68"/>
  <c r="V23" i="68"/>
  <c r="Y19" i="68"/>
  <c r="X19" i="68"/>
  <c r="V21" i="68"/>
  <c r="C33" i="82"/>
  <c r="H32" i="82"/>
  <c r="E31" i="82"/>
  <c r="B30" i="82"/>
  <c r="G29" i="82"/>
  <c r="D28" i="82"/>
  <c r="D33" i="82"/>
  <c r="F32" i="82"/>
  <c r="C30" i="82"/>
  <c r="E29" i="82"/>
  <c r="H28" i="82"/>
  <c r="H33" i="82"/>
  <c r="H31" i="82"/>
  <c r="H30" i="82"/>
  <c r="G33" i="82"/>
  <c r="G32" i="82"/>
  <c r="G31" i="82"/>
  <c r="G30" i="82"/>
  <c r="H29" i="82"/>
  <c r="G28" i="82"/>
  <c r="K26" i="82"/>
  <c r="B33" i="82"/>
  <c r="C32" i="82"/>
  <c r="C31" i="82"/>
  <c r="D30" i="82"/>
  <c r="C29" i="82"/>
  <c r="C28" i="82"/>
  <c r="B32" i="82"/>
  <c r="B31" i="82"/>
  <c r="B29" i="82"/>
  <c r="B28" i="82"/>
  <c r="E33" i="82"/>
  <c r="F28" i="82"/>
  <c r="F30" i="82"/>
  <c r="D29" i="82"/>
  <c r="D31" i="82"/>
  <c r="F33" i="82"/>
  <c r="E30" i="82"/>
  <c r="E28" i="82"/>
  <c r="F29" i="82"/>
  <c r="E32" i="82"/>
  <c r="D32" i="82"/>
  <c r="F31" i="82"/>
  <c r="D33" i="67"/>
  <c r="F31" i="67"/>
  <c r="C30" i="67"/>
  <c r="H29" i="67"/>
  <c r="E28" i="67"/>
  <c r="H33" i="67"/>
  <c r="B32" i="67"/>
  <c r="D31" i="67"/>
  <c r="G30" i="67"/>
  <c r="C28" i="67"/>
  <c r="G33" i="67"/>
  <c r="C31" i="67"/>
  <c r="F30" i="67"/>
  <c r="B28" i="67"/>
  <c r="F33" i="67"/>
  <c r="H32" i="67"/>
  <c r="B31" i="67"/>
  <c r="E30" i="67"/>
  <c r="G29" i="67"/>
  <c r="C33" i="67"/>
  <c r="F32" i="67"/>
  <c r="B30" i="67"/>
  <c r="E29" i="67"/>
  <c r="H28" i="67"/>
  <c r="B29" i="67"/>
  <c r="D28" i="67"/>
  <c r="B33" i="67"/>
  <c r="E32" i="67"/>
  <c r="H31" i="67"/>
  <c r="D30" i="67"/>
  <c r="F29" i="67"/>
  <c r="G32" i="67"/>
  <c r="F28" i="67"/>
  <c r="D32" i="67"/>
  <c r="H30" i="67"/>
  <c r="C29" i="67"/>
  <c r="G31" i="67"/>
  <c r="E31" i="67"/>
  <c r="G28" i="67"/>
  <c r="C32" i="67"/>
  <c r="D29" i="67"/>
  <c r="K26" i="67"/>
  <c r="E33" i="67"/>
  <c r="U24" i="59"/>
  <c r="X22" i="59"/>
  <c r="U21" i="59"/>
  <c r="Z20" i="59"/>
  <c r="X19" i="59"/>
  <c r="Y24" i="59"/>
  <c r="T23" i="59"/>
  <c r="V22" i="59"/>
  <c r="Y21" i="59"/>
  <c r="V19" i="59"/>
  <c r="W24" i="59"/>
  <c r="Z23" i="59"/>
  <c r="T22" i="59"/>
  <c r="W21" i="59"/>
  <c r="Y20" i="59"/>
  <c r="T19" i="59"/>
  <c r="B26" i="59"/>
  <c r="X23" i="59"/>
  <c r="U22" i="59"/>
  <c r="Y19" i="59"/>
  <c r="Y22" i="59"/>
  <c r="T21" i="59"/>
  <c r="Z24" i="59"/>
  <c r="W23" i="59"/>
  <c r="X20" i="59"/>
  <c r="W19" i="59"/>
  <c r="V24" i="59"/>
  <c r="U23" i="59"/>
  <c r="V20" i="59"/>
  <c r="X24" i="59"/>
  <c r="V23" i="59"/>
  <c r="W20" i="59"/>
  <c r="U19" i="59"/>
  <c r="Z21" i="59"/>
  <c r="T24" i="59"/>
  <c r="X21" i="59"/>
  <c r="U20" i="59"/>
  <c r="Z22" i="59"/>
  <c r="V21" i="59"/>
  <c r="T20" i="59"/>
  <c r="Z19" i="59"/>
  <c r="Y23" i="59"/>
  <c r="W22" i="59"/>
  <c r="G33" i="57"/>
  <c r="D32" i="57"/>
  <c r="F30" i="57"/>
  <c r="C29" i="57"/>
  <c r="H28" i="57"/>
  <c r="C32" i="57"/>
  <c r="F31" i="57"/>
  <c r="B29" i="57"/>
  <c r="E28" i="57"/>
  <c r="K26" i="57"/>
  <c r="B33" i="57"/>
  <c r="B31" i="57"/>
  <c r="B30" i="57"/>
  <c r="B28" i="57"/>
  <c r="H32" i="57"/>
  <c r="H30" i="57"/>
  <c r="H29" i="57"/>
  <c r="E31" i="57"/>
  <c r="E30" i="57"/>
  <c r="D33" i="57"/>
  <c r="E32" i="57"/>
  <c r="E29" i="57"/>
  <c r="H33" i="57"/>
  <c r="F28" i="57"/>
  <c r="D30" i="57"/>
  <c r="H31" i="57"/>
  <c r="F32" i="57"/>
  <c r="F29" i="57"/>
  <c r="D31" i="57"/>
  <c r="D28" i="57"/>
  <c r="F33" i="57"/>
  <c r="G32" i="57"/>
  <c r="G31" i="57"/>
  <c r="G30" i="57"/>
  <c r="G29" i="57"/>
  <c r="G28" i="57"/>
  <c r="E33" i="57"/>
  <c r="C30" i="57"/>
  <c r="C31" i="57"/>
  <c r="C33" i="57"/>
  <c r="D29" i="57"/>
  <c r="B32" i="57"/>
  <c r="C28" i="57"/>
  <c r="K42" i="81"/>
  <c r="P41" i="81"/>
  <c r="M40" i="81"/>
  <c r="O38" i="81"/>
  <c r="L37" i="81"/>
  <c r="O41" i="81"/>
  <c r="L40" i="81"/>
  <c r="Q39" i="81"/>
  <c r="N38" i="81"/>
  <c r="K37" i="81"/>
  <c r="Q42" i="81"/>
  <c r="N41" i="81"/>
  <c r="K40" i="81"/>
  <c r="P39" i="81"/>
  <c r="M38" i="81"/>
  <c r="P42" i="81"/>
  <c r="M41" i="81"/>
  <c r="O39" i="81"/>
  <c r="L38" i="81"/>
  <c r="Q37" i="81"/>
  <c r="O42" i="81"/>
  <c r="L41" i="81"/>
  <c r="Q40" i="81"/>
  <c r="N39" i="81"/>
  <c r="K38" i="81"/>
  <c r="P37" i="81"/>
  <c r="N42" i="81"/>
  <c r="K41" i="81"/>
  <c r="P40" i="81"/>
  <c r="M39" i="81"/>
  <c r="O37" i="81"/>
  <c r="M42" i="81"/>
  <c r="O40" i="81"/>
  <c r="L39" i="81"/>
  <c r="Q38" i="81"/>
  <c r="N37" i="81"/>
  <c r="T35" i="81"/>
  <c r="L42" i="81"/>
  <c r="Q41" i="81"/>
  <c r="N40" i="81"/>
  <c r="K39" i="81"/>
  <c r="P38" i="81"/>
  <c r="M37" i="81"/>
  <c r="F33" i="60"/>
  <c r="C32" i="60"/>
  <c r="H31" i="60"/>
  <c r="E30" i="60"/>
  <c r="B29" i="60"/>
  <c r="E33" i="60"/>
  <c r="B32" i="60"/>
  <c r="G31" i="60"/>
  <c r="D30" i="60"/>
  <c r="F28" i="60"/>
  <c r="H32" i="60"/>
  <c r="H30" i="60"/>
  <c r="G29" i="60"/>
  <c r="H28" i="60"/>
  <c r="H33" i="60"/>
  <c r="G32" i="60"/>
  <c r="F31" i="60"/>
  <c r="G30" i="60"/>
  <c r="F29" i="60"/>
  <c r="G28" i="60"/>
  <c r="K26" i="60"/>
  <c r="G33" i="60"/>
  <c r="F32" i="60"/>
  <c r="E31" i="60"/>
  <c r="F30" i="60"/>
  <c r="E29" i="60"/>
  <c r="E28" i="60"/>
  <c r="C33" i="60"/>
  <c r="D32" i="60"/>
  <c r="C31" i="60"/>
  <c r="B30" i="60"/>
  <c r="C29" i="60"/>
  <c r="C28" i="60"/>
  <c r="D29" i="60"/>
  <c r="E32" i="60"/>
  <c r="D31" i="60"/>
  <c r="C30" i="60"/>
  <c r="D28" i="60"/>
  <c r="H29" i="60"/>
  <c r="D33" i="60"/>
  <c r="B31" i="60"/>
  <c r="B28" i="60"/>
  <c r="B33" i="60"/>
  <c r="D33" i="64"/>
  <c r="F31" i="64"/>
  <c r="C30" i="64"/>
  <c r="H29" i="64"/>
  <c r="E28" i="64"/>
  <c r="C33" i="64"/>
  <c r="F32" i="64"/>
  <c r="B30" i="64"/>
  <c r="E29" i="64"/>
  <c r="H28" i="64"/>
  <c r="E33" i="64"/>
  <c r="D32" i="64"/>
  <c r="D31" i="64"/>
  <c r="E30" i="64"/>
  <c r="D29" i="64"/>
  <c r="D28" i="64"/>
  <c r="B33" i="64"/>
  <c r="C32" i="64"/>
  <c r="C31" i="64"/>
  <c r="D30" i="64"/>
  <c r="C29" i="64"/>
  <c r="C28" i="64"/>
  <c r="H33" i="64"/>
  <c r="H32" i="64"/>
  <c r="H31" i="64"/>
  <c r="H30" i="64"/>
  <c r="G33" i="64"/>
  <c r="E32" i="64"/>
  <c r="B31" i="64"/>
  <c r="F33" i="64"/>
  <c r="B32" i="64"/>
  <c r="G29" i="64"/>
  <c r="F28" i="64"/>
  <c r="E31" i="64"/>
  <c r="F30" i="64"/>
  <c r="F29" i="64"/>
  <c r="G28" i="64"/>
  <c r="G30" i="64"/>
  <c r="B28" i="64"/>
  <c r="K26" i="64"/>
  <c r="G32" i="64"/>
  <c r="G31" i="64"/>
  <c r="B29" i="64"/>
  <c r="F32" i="80"/>
  <c r="H32" i="80"/>
  <c r="B32" i="80"/>
  <c r="H29" i="80"/>
  <c r="H31" i="80"/>
  <c r="B30" i="80"/>
  <c r="X24" i="58"/>
  <c r="V23" i="58"/>
  <c r="X21" i="58"/>
  <c r="W24" i="58"/>
  <c r="U22" i="58"/>
  <c r="W21" i="58"/>
  <c r="T20" i="58"/>
  <c r="Z19" i="58"/>
  <c r="V24" i="58"/>
  <c r="V21" i="58"/>
  <c r="T21" i="58"/>
  <c r="W20" i="58"/>
  <c r="U19" i="58"/>
  <c r="W22" i="58"/>
  <c r="Z23" i="58"/>
  <c r="T22" i="58"/>
  <c r="Y19" i="58"/>
  <c r="T24" i="58"/>
  <c r="Z22" i="58"/>
  <c r="Z24" i="58"/>
  <c r="V20" i="58"/>
  <c r="U24" i="58"/>
  <c r="Y23" i="58"/>
  <c r="U21" i="58"/>
  <c r="Z20" i="58"/>
  <c r="X19" i="58"/>
  <c r="X23" i="58"/>
  <c r="Y20" i="58"/>
  <c r="W19" i="58"/>
  <c r="B26" i="58"/>
  <c r="U23" i="58"/>
  <c r="X22" i="58"/>
  <c r="T23" i="58"/>
  <c r="W23" i="58"/>
  <c r="Y22" i="58"/>
  <c r="X20" i="58"/>
  <c r="V19" i="58"/>
  <c r="U20" i="58"/>
  <c r="T19" i="58"/>
  <c r="V22" i="58"/>
  <c r="Z21" i="58"/>
  <c r="Y24" i="58"/>
  <c r="Y21" i="58"/>
  <c r="D32" i="80" l="1"/>
  <c r="C33" i="80"/>
  <c r="B31" i="80"/>
  <c r="F31" i="80"/>
  <c r="G33" i="80"/>
  <c r="K26" i="80"/>
  <c r="E32" i="80"/>
  <c r="E28" i="80"/>
  <c r="G30" i="80"/>
  <c r="F30" i="80"/>
  <c r="H28" i="80"/>
  <c r="C28" i="80"/>
  <c r="D29" i="80"/>
  <c r="C30" i="80"/>
  <c r="D33" i="80"/>
  <c r="E31" i="80"/>
  <c r="G31" i="80"/>
  <c r="C31" i="80"/>
  <c r="F29" i="80"/>
  <c r="F33" i="80"/>
  <c r="E33" i="80"/>
  <c r="D30" i="80"/>
  <c r="C32" i="80"/>
  <c r="B28" i="80"/>
  <c r="D31" i="80"/>
  <c r="G28" i="80"/>
  <c r="C29" i="80"/>
  <c r="H33" i="80"/>
  <c r="F28" i="80"/>
  <c r="E29" i="80"/>
  <c r="G32" i="80"/>
  <c r="B29" i="80"/>
  <c r="D28" i="80"/>
  <c r="E30" i="80"/>
  <c r="G29" i="80"/>
  <c r="H30" i="80"/>
  <c r="D32" i="62"/>
  <c r="B29" i="62"/>
  <c r="B33" i="62"/>
  <c r="H29" i="62"/>
  <c r="H33" i="62"/>
  <c r="B31" i="62"/>
  <c r="E31" i="62"/>
  <c r="D29" i="62"/>
  <c r="C32" i="62"/>
  <c r="B30" i="62"/>
  <c r="K26" i="62"/>
  <c r="F31" i="62"/>
  <c r="F30" i="62"/>
  <c r="G28" i="62"/>
  <c r="G32" i="62"/>
  <c r="F32" i="62"/>
  <c r="G30" i="62"/>
  <c r="B32" i="62"/>
  <c r="H28" i="62"/>
  <c r="H32" i="62"/>
  <c r="F29" i="62"/>
  <c r="E32" i="62"/>
  <c r="F28" i="62"/>
  <c r="C29" i="62"/>
  <c r="C33" i="62"/>
  <c r="D31" i="62"/>
  <c r="E29" i="62"/>
  <c r="G31" i="62"/>
  <c r="F33" i="62"/>
  <c r="C28" i="62"/>
  <c r="E33" i="62"/>
  <c r="H31" i="62"/>
  <c r="G29" i="62"/>
  <c r="D33" i="62"/>
  <c r="E28" i="62"/>
  <c r="C31" i="62"/>
  <c r="G33" i="62"/>
  <c r="E30" i="62"/>
  <c r="D28" i="62"/>
  <c r="C30" i="62"/>
  <c r="H30" i="62"/>
  <c r="B28" i="62"/>
  <c r="D30" i="62"/>
  <c r="H51" i="86"/>
  <c r="G50" i="86"/>
  <c r="G51" i="86"/>
  <c r="F51" i="86"/>
  <c r="E51" i="86"/>
  <c r="D51" i="86"/>
  <c r="C51" i="86"/>
  <c r="B51" i="86"/>
  <c r="H50" i="86"/>
  <c r="Y33" i="85"/>
  <c r="V32" i="85"/>
  <c r="X30" i="85"/>
  <c r="U29" i="85"/>
  <c r="Z28" i="85"/>
  <c r="V33" i="85"/>
  <c r="X31" i="85"/>
  <c r="U30" i="85"/>
  <c r="Z29" i="85"/>
  <c r="W28" i="85"/>
  <c r="U33" i="85"/>
  <c r="Z32" i="85"/>
  <c r="W31" i="85"/>
  <c r="T30" i="85"/>
  <c r="Y29" i="85"/>
  <c r="V28" i="85"/>
  <c r="X33" i="85"/>
  <c r="T32" i="85"/>
  <c r="W30" i="85"/>
  <c r="W33" i="85"/>
  <c r="Z31" i="85"/>
  <c r="V30" i="85"/>
  <c r="Y28" i="85"/>
  <c r="T33" i="85"/>
  <c r="Y31" i="85"/>
  <c r="X28" i="85"/>
  <c r="V31" i="85"/>
  <c r="U28" i="85"/>
  <c r="Y32" i="85"/>
  <c r="U31" i="85"/>
  <c r="X29" i="85"/>
  <c r="T28" i="85"/>
  <c r="W32" i="85"/>
  <c r="T29" i="85"/>
  <c r="U32" i="85"/>
  <c r="Z30" i="85"/>
  <c r="T31" i="85"/>
  <c r="B35" i="85"/>
  <c r="Y30" i="85"/>
  <c r="Z33" i="85"/>
  <c r="W29" i="85"/>
  <c r="X32" i="85"/>
  <c r="V29" i="85"/>
  <c r="Q33" i="84"/>
  <c r="N32" i="84"/>
  <c r="K31" i="84"/>
  <c r="P30" i="84"/>
  <c r="M29" i="84"/>
  <c r="O33" i="84"/>
  <c r="L32" i="84"/>
  <c r="Q31" i="84"/>
  <c r="N30" i="84"/>
  <c r="K29" i="84"/>
  <c r="P28" i="84"/>
  <c r="N33" i="84"/>
  <c r="K32" i="84"/>
  <c r="P31" i="84"/>
  <c r="M30" i="84"/>
  <c r="O28" i="84"/>
  <c r="M33" i="84"/>
  <c r="O31" i="84"/>
  <c r="L30" i="84"/>
  <c r="Q29" i="84"/>
  <c r="N28" i="84"/>
  <c r="T26" i="84"/>
  <c r="L33" i="84"/>
  <c r="Q32" i="84"/>
  <c r="N31" i="84"/>
  <c r="K30" i="84"/>
  <c r="P29" i="84"/>
  <c r="M28" i="84"/>
  <c r="K33" i="84"/>
  <c r="P32" i="84"/>
  <c r="M31" i="84"/>
  <c r="O29" i="84"/>
  <c r="L28" i="84"/>
  <c r="Q28" i="84"/>
  <c r="L31" i="84"/>
  <c r="K28" i="84"/>
  <c r="N29" i="84"/>
  <c r="L29" i="84"/>
  <c r="P33" i="84"/>
  <c r="Q30" i="84"/>
  <c r="O32" i="84"/>
  <c r="O30" i="84"/>
  <c r="M32" i="84"/>
  <c r="L33" i="80"/>
  <c r="Q32" i="80"/>
  <c r="N31" i="80"/>
  <c r="K30" i="80"/>
  <c r="P29" i="80"/>
  <c r="M28" i="80"/>
  <c r="K33" i="80"/>
  <c r="P32" i="80"/>
  <c r="M31" i="80"/>
  <c r="O29" i="80"/>
  <c r="L28" i="80"/>
  <c r="N33" i="80"/>
  <c r="M32" i="80"/>
  <c r="L31" i="80"/>
  <c r="M30" i="80"/>
  <c r="L29" i="80"/>
  <c r="K28" i="80"/>
  <c r="M33" i="80"/>
  <c r="L32" i="80"/>
  <c r="K31" i="80"/>
  <c r="L30" i="80"/>
  <c r="K29" i="80"/>
  <c r="Q33" i="80"/>
  <c r="N30" i="80"/>
  <c r="Q29" i="80"/>
  <c r="P33" i="80"/>
  <c r="N29" i="80"/>
  <c r="Q28" i="80"/>
  <c r="O33" i="80"/>
  <c r="M29" i="80"/>
  <c r="P28" i="80"/>
  <c r="O32" i="80"/>
  <c r="O28" i="80"/>
  <c r="T26" i="80"/>
  <c r="O31" i="80"/>
  <c r="K32" i="80"/>
  <c r="Q30" i="80"/>
  <c r="P31" i="80"/>
  <c r="N28" i="80"/>
  <c r="O30" i="80"/>
  <c r="N32" i="80"/>
  <c r="Q31" i="80"/>
  <c r="P30" i="80"/>
  <c r="Q33" i="57"/>
  <c r="N32" i="57"/>
  <c r="K31" i="57"/>
  <c r="P30" i="57"/>
  <c r="M29" i="57"/>
  <c r="L33" i="57"/>
  <c r="O32" i="57"/>
  <c r="Q31" i="57"/>
  <c r="K30" i="57"/>
  <c r="N29" i="57"/>
  <c r="P28" i="57"/>
  <c r="N33" i="57"/>
  <c r="M32" i="57"/>
  <c r="N31" i="57"/>
  <c r="N30" i="57"/>
  <c r="O29" i="57"/>
  <c r="N28" i="57"/>
  <c r="K28" i="57"/>
  <c r="Q30" i="57"/>
  <c r="M33" i="57"/>
  <c r="L32" i="57"/>
  <c r="M31" i="57"/>
  <c r="M30" i="57"/>
  <c r="L29" i="57"/>
  <c r="M28" i="57"/>
  <c r="P33" i="57"/>
  <c r="Q32" i="57"/>
  <c r="P31" i="57"/>
  <c r="Q28" i="57"/>
  <c r="K33" i="57"/>
  <c r="K32" i="57"/>
  <c r="L31" i="57"/>
  <c r="L30" i="57"/>
  <c r="K29" i="57"/>
  <c r="L28" i="57"/>
  <c r="T26" i="57"/>
  <c r="Q29" i="57"/>
  <c r="O30" i="57"/>
  <c r="O33" i="57"/>
  <c r="P29" i="57"/>
  <c r="P32" i="57"/>
  <c r="O28" i="57"/>
  <c r="O31" i="57"/>
  <c r="H51" i="81"/>
  <c r="G50" i="81"/>
  <c r="F49" i="81"/>
  <c r="E48" i="81"/>
  <c r="U42" i="81"/>
  <c r="Z41" i="81"/>
  <c r="W40" i="81"/>
  <c r="T39" i="81"/>
  <c r="Y38" i="81"/>
  <c r="V37" i="81"/>
  <c r="G51" i="81"/>
  <c r="F50" i="81"/>
  <c r="E49" i="81"/>
  <c r="D48" i="81"/>
  <c r="T42" i="81"/>
  <c r="Y41" i="81"/>
  <c r="V40" i="81"/>
  <c r="X38" i="81"/>
  <c r="U37" i="81"/>
  <c r="F51" i="81"/>
  <c r="E50" i="81"/>
  <c r="D49" i="81"/>
  <c r="C48" i="81"/>
  <c r="X41" i="81"/>
  <c r="U40" i="81"/>
  <c r="Z39" i="81"/>
  <c r="W38" i="81"/>
  <c r="T37" i="81"/>
  <c r="E51" i="81"/>
  <c r="D50" i="81"/>
  <c r="C49" i="81"/>
  <c r="B48" i="81"/>
  <c r="Z42" i="81"/>
  <c r="W41" i="81"/>
  <c r="T40" i="81"/>
  <c r="Y39" i="81"/>
  <c r="V38" i="81"/>
  <c r="D51" i="81"/>
  <c r="C50" i="81"/>
  <c r="B49" i="81"/>
  <c r="Y42" i="81"/>
  <c r="V41" i="81"/>
  <c r="X39" i="81"/>
  <c r="U38" i="81"/>
  <c r="Z37" i="81"/>
  <c r="C51" i="81"/>
  <c r="B50" i="81"/>
  <c r="H48" i="81"/>
  <c r="X42" i="81"/>
  <c r="U41" i="81"/>
  <c r="Z40" i="81"/>
  <c r="W39" i="81"/>
  <c r="T38" i="81"/>
  <c r="Y37" i="81"/>
  <c r="B51" i="81"/>
  <c r="H49" i="81"/>
  <c r="G48" i="81"/>
  <c r="W42" i="81"/>
  <c r="T41" i="81"/>
  <c r="Y40" i="81"/>
  <c r="V39" i="81"/>
  <c r="X37" i="81"/>
  <c r="H50" i="81"/>
  <c r="G49" i="81"/>
  <c r="F48" i="81"/>
  <c r="V42" i="81"/>
  <c r="X40" i="81"/>
  <c r="U39" i="81"/>
  <c r="Z38" i="81"/>
  <c r="W37" i="81"/>
  <c r="F33" i="77"/>
  <c r="C32" i="77"/>
  <c r="H31" i="77"/>
  <c r="E30" i="77"/>
  <c r="B29" i="77"/>
  <c r="G28" i="77"/>
  <c r="D33" i="77"/>
  <c r="G32" i="77"/>
  <c r="C30" i="77"/>
  <c r="F29" i="77"/>
  <c r="C33" i="77"/>
  <c r="F32" i="77"/>
  <c r="B30" i="77"/>
  <c r="E29" i="77"/>
  <c r="H28" i="77"/>
  <c r="D32" i="77"/>
  <c r="F31" i="77"/>
  <c r="C29" i="77"/>
  <c r="E28" i="77"/>
  <c r="E33" i="77"/>
  <c r="C31" i="77"/>
  <c r="H30" i="77"/>
  <c r="F28" i="77"/>
  <c r="B33" i="77"/>
  <c r="B31" i="77"/>
  <c r="G30" i="77"/>
  <c r="D28" i="77"/>
  <c r="K26" i="77"/>
  <c r="H32" i="77"/>
  <c r="F30" i="77"/>
  <c r="C28" i="77"/>
  <c r="B32" i="77"/>
  <c r="H29" i="77"/>
  <c r="H33" i="77"/>
  <c r="D29" i="77"/>
  <c r="G33" i="77"/>
  <c r="D30" i="77"/>
  <c r="E31" i="77"/>
  <c r="G29" i="77"/>
  <c r="G31" i="77"/>
  <c r="D31" i="77"/>
  <c r="E32" i="77"/>
  <c r="B28" i="77"/>
  <c r="O33" i="71"/>
  <c r="L32" i="71"/>
  <c r="Q31" i="71"/>
  <c r="N30" i="71"/>
  <c r="K29" i="71"/>
  <c r="P28" i="71"/>
  <c r="N33" i="71"/>
  <c r="Q32" i="71"/>
  <c r="K31" i="71"/>
  <c r="M30" i="71"/>
  <c r="P29" i="71"/>
  <c r="T26" i="71"/>
  <c r="M33" i="71"/>
  <c r="P32" i="71"/>
  <c r="L30" i="71"/>
  <c r="O29" i="71"/>
  <c r="L33" i="71"/>
  <c r="O32" i="71"/>
  <c r="K30" i="71"/>
  <c r="N29" i="71"/>
  <c r="Q28" i="71"/>
  <c r="M32" i="71"/>
  <c r="O31" i="71"/>
  <c r="L29" i="71"/>
  <c r="N28" i="71"/>
  <c r="M28" i="71"/>
  <c r="Q33" i="71"/>
  <c r="L28" i="71"/>
  <c r="P33" i="71"/>
  <c r="K28" i="71"/>
  <c r="K32" i="71"/>
  <c r="N31" i="71"/>
  <c r="Q30" i="71"/>
  <c r="L31" i="71"/>
  <c r="Q29" i="71"/>
  <c r="M29" i="71"/>
  <c r="N32" i="71"/>
  <c r="O28" i="71"/>
  <c r="P31" i="71"/>
  <c r="O30" i="71"/>
  <c r="M31" i="71"/>
  <c r="P30" i="71"/>
  <c r="K33" i="71"/>
  <c r="D33" i="74"/>
  <c r="F31" i="74"/>
  <c r="C30" i="74"/>
  <c r="H29" i="74"/>
  <c r="E28" i="74"/>
  <c r="C33" i="74"/>
  <c r="F32" i="74"/>
  <c r="B30" i="74"/>
  <c r="E29" i="74"/>
  <c r="H28" i="74"/>
  <c r="B33" i="74"/>
  <c r="E32" i="74"/>
  <c r="H31" i="74"/>
  <c r="D29" i="74"/>
  <c r="G28" i="74"/>
  <c r="K26" i="74"/>
  <c r="H33" i="74"/>
  <c r="B32" i="74"/>
  <c r="D31" i="74"/>
  <c r="G30" i="74"/>
  <c r="C28" i="74"/>
  <c r="C32" i="74"/>
  <c r="G29" i="74"/>
  <c r="G31" i="74"/>
  <c r="F29" i="74"/>
  <c r="G33" i="74"/>
  <c r="E31" i="74"/>
  <c r="C29" i="74"/>
  <c r="E33" i="74"/>
  <c r="B31" i="74"/>
  <c r="H30" i="74"/>
  <c r="F28" i="74"/>
  <c r="D30" i="74"/>
  <c r="C31" i="74"/>
  <c r="H32" i="74"/>
  <c r="D28" i="74"/>
  <c r="F33" i="74"/>
  <c r="B29" i="74"/>
  <c r="B28" i="74"/>
  <c r="F30" i="74"/>
  <c r="E30" i="74"/>
  <c r="G32" i="74"/>
  <c r="D32" i="74"/>
  <c r="N33" i="64"/>
  <c r="K32" i="64"/>
  <c r="P31" i="64"/>
  <c r="M30" i="64"/>
  <c r="O28" i="64"/>
  <c r="O33" i="64"/>
  <c r="Q32" i="64"/>
  <c r="K31" i="64"/>
  <c r="N30" i="64"/>
  <c r="P29" i="64"/>
  <c r="T26" i="64"/>
  <c r="Q33" i="64"/>
  <c r="P32" i="64"/>
  <c r="Q31" i="64"/>
  <c r="Q30" i="64"/>
  <c r="Q29" i="64"/>
  <c r="Q28" i="64"/>
  <c r="P33" i="64"/>
  <c r="O32" i="64"/>
  <c r="O31" i="64"/>
  <c r="P30" i="64"/>
  <c r="O29" i="64"/>
  <c r="P28" i="64"/>
  <c r="K33" i="64"/>
  <c r="L32" i="64"/>
  <c r="L31" i="64"/>
  <c r="K30" i="64"/>
  <c r="L29" i="64"/>
  <c r="L28" i="64"/>
  <c r="K29" i="64"/>
  <c r="K28" i="64"/>
  <c r="M33" i="64"/>
  <c r="N32" i="64"/>
  <c r="N31" i="64"/>
  <c r="O30" i="64"/>
  <c r="N29" i="64"/>
  <c r="N28" i="64"/>
  <c r="M28" i="64"/>
  <c r="L30" i="64"/>
  <c r="L33" i="64"/>
  <c r="M31" i="64"/>
  <c r="M32" i="64"/>
  <c r="M29" i="64"/>
  <c r="H42" i="61"/>
  <c r="E41" i="61"/>
  <c r="B40" i="61"/>
  <c r="G39" i="61"/>
  <c r="D38" i="61"/>
  <c r="G42" i="61"/>
  <c r="D41" i="61"/>
  <c r="D42" i="61"/>
  <c r="F40" i="61"/>
  <c r="C39" i="61"/>
  <c r="H38" i="61"/>
  <c r="E37" i="61"/>
  <c r="C42" i="61"/>
  <c r="H41" i="61"/>
  <c r="E40" i="61"/>
  <c r="B39" i="61"/>
  <c r="G38" i="61"/>
  <c r="D37" i="61"/>
  <c r="F41" i="61"/>
  <c r="E39" i="61"/>
  <c r="H37" i="61"/>
  <c r="C41" i="61"/>
  <c r="H40" i="61"/>
  <c r="D39" i="61"/>
  <c r="G37" i="61"/>
  <c r="B41" i="61"/>
  <c r="G40" i="61"/>
  <c r="F37" i="61"/>
  <c r="C40" i="61"/>
  <c r="F38" i="61"/>
  <c r="B37" i="61"/>
  <c r="F42" i="61"/>
  <c r="E38" i="61"/>
  <c r="D40" i="61"/>
  <c r="K35" i="61"/>
  <c r="G41" i="61"/>
  <c r="E42" i="61"/>
  <c r="H39" i="61"/>
  <c r="C38" i="61"/>
  <c r="B42" i="61"/>
  <c r="F39" i="61"/>
  <c r="B38" i="61"/>
  <c r="C37" i="61"/>
  <c r="O42" i="65"/>
  <c r="L41" i="65"/>
  <c r="Q40" i="65"/>
  <c r="N39" i="65"/>
  <c r="K38" i="65"/>
  <c r="P37" i="65"/>
  <c r="N42" i="65"/>
  <c r="Q41" i="65"/>
  <c r="K40" i="65"/>
  <c r="M39" i="65"/>
  <c r="P38" i="65"/>
  <c r="M42" i="65"/>
  <c r="P41" i="65"/>
  <c r="L39" i="65"/>
  <c r="O38" i="65"/>
  <c r="T35" i="65"/>
  <c r="L42" i="65"/>
  <c r="O41" i="65"/>
  <c r="K39" i="65"/>
  <c r="N38" i="65"/>
  <c r="Q37" i="65"/>
  <c r="M41" i="65"/>
  <c r="O40" i="65"/>
  <c r="L38" i="65"/>
  <c r="N37" i="65"/>
  <c r="K41" i="65"/>
  <c r="N40" i="65"/>
  <c r="Q39" i="65"/>
  <c r="L40" i="65"/>
  <c r="O39" i="65"/>
  <c r="Q38" i="65"/>
  <c r="Q42" i="65"/>
  <c r="L37" i="65"/>
  <c r="M38" i="65"/>
  <c r="P42" i="65"/>
  <c r="P40" i="65"/>
  <c r="M40" i="65"/>
  <c r="O37" i="65"/>
  <c r="M37" i="65"/>
  <c r="K42" i="65"/>
  <c r="P39" i="65"/>
  <c r="N41" i="65"/>
  <c r="K37" i="65"/>
  <c r="O33" i="66"/>
  <c r="L32" i="66"/>
  <c r="Q31" i="66"/>
  <c r="N30" i="66"/>
  <c r="K29" i="66"/>
  <c r="P28" i="66"/>
  <c r="M33" i="66"/>
  <c r="P32" i="66"/>
  <c r="L30" i="66"/>
  <c r="O29" i="66"/>
  <c r="P33" i="66"/>
  <c r="O32" i="66"/>
  <c r="O31" i="66"/>
  <c r="P30" i="66"/>
  <c r="P29" i="66"/>
  <c r="O28" i="66"/>
  <c r="N33" i="66"/>
  <c r="N32" i="66"/>
  <c r="N31" i="66"/>
  <c r="O30" i="66"/>
  <c r="N29" i="66"/>
  <c r="N28" i="66"/>
  <c r="L33" i="66"/>
  <c r="M32" i="66"/>
  <c r="M31" i="66"/>
  <c r="M30" i="66"/>
  <c r="M29" i="66"/>
  <c r="M28" i="66"/>
  <c r="K31" i="66"/>
  <c r="K28" i="66"/>
  <c r="Q33" i="66"/>
  <c r="P31" i="66"/>
  <c r="Q29" i="66"/>
  <c r="Q32" i="66"/>
  <c r="Q30" i="66"/>
  <c r="Q28" i="66"/>
  <c r="K32" i="66"/>
  <c r="L28" i="66"/>
  <c r="L31" i="66"/>
  <c r="T26" i="66"/>
  <c r="K30" i="66"/>
  <c r="K33" i="66"/>
  <c r="L29" i="66"/>
  <c r="M33" i="83"/>
  <c r="K32" i="83"/>
  <c r="Q31" i="83"/>
  <c r="O30" i="83"/>
  <c r="M29" i="83"/>
  <c r="K28" i="83"/>
  <c r="Q33" i="83"/>
  <c r="M32" i="83"/>
  <c r="M30" i="83"/>
  <c r="N28" i="83"/>
  <c r="L33" i="83"/>
  <c r="P32" i="83"/>
  <c r="L30" i="83"/>
  <c r="P29" i="83"/>
  <c r="K31" i="83"/>
  <c r="K30" i="83"/>
  <c r="N29" i="83"/>
  <c r="P28" i="83"/>
  <c r="P33" i="83"/>
  <c r="L29" i="83"/>
  <c r="O28" i="83"/>
  <c r="O33" i="83"/>
  <c r="Q32" i="83"/>
  <c r="K29" i="83"/>
  <c r="M28" i="83"/>
  <c r="K33" i="83"/>
  <c r="N32" i="83"/>
  <c r="O31" i="83"/>
  <c r="O32" i="83"/>
  <c r="L32" i="83"/>
  <c r="Q30" i="83"/>
  <c r="P30" i="83"/>
  <c r="T26" i="83"/>
  <c r="B35" i="83" s="1"/>
  <c r="N31" i="83"/>
  <c r="M31" i="83"/>
  <c r="L31" i="83"/>
  <c r="Q29" i="83"/>
  <c r="O29" i="83"/>
  <c r="P31" i="83"/>
  <c r="N30" i="83"/>
  <c r="N33" i="83"/>
  <c r="Q28" i="83"/>
  <c r="L28" i="83"/>
  <c r="D33" i="73"/>
  <c r="F31" i="73"/>
  <c r="C30" i="73"/>
  <c r="H29" i="73"/>
  <c r="E28" i="73"/>
  <c r="D32" i="73"/>
  <c r="G31" i="73"/>
  <c r="C29" i="73"/>
  <c r="F28" i="73"/>
  <c r="F33" i="73"/>
  <c r="F32" i="73"/>
  <c r="E31" i="73"/>
  <c r="F30" i="73"/>
  <c r="E33" i="73"/>
  <c r="E32" i="73"/>
  <c r="D31" i="73"/>
  <c r="E30" i="73"/>
  <c r="E29" i="73"/>
  <c r="D28" i="73"/>
  <c r="C33" i="73"/>
  <c r="C32" i="73"/>
  <c r="C31" i="73"/>
  <c r="D30" i="73"/>
  <c r="D29" i="73"/>
  <c r="C28" i="73"/>
  <c r="H33" i="73"/>
  <c r="H32" i="73"/>
  <c r="H30" i="73"/>
  <c r="G33" i="73"/>
  <c r="G32" i="73"/>
  <c r="H31" i="73"/>
  <c r="G30" i="73"/>
  <c r="G29" i="73"/>
  <c r="K26" i="73"/>
  <c r="B29" i="73"/>
  <c r="H28" i="73"/>
  <c r="B33" i="73"/>
  <c r="B31" i="73"/>
  <c r="F29" i="73"/>
  <c r="B32" i="73"/>
  <c r="G28" i="73"/>
  <c r="B28" i="73"/>
  <c r="B30" i="73"/>
  <c r="F33" i="63"/>
  <c r="C32" i="63"/>
  <c r="H31" i="63"/>
  <c r="E30" i="63"/>
  <c r="B29" i="63"/>
  <c r="G28" i="63"/>
  <c r="B32" i="63"/>
  <c r="E31" i="63"/>
  <c r="H30" i="63"/>
  <c r="D28" i="63"/>
  <c r="H33" i="63"/>
  <c r="H32" i="63"/>
  <c r="H29" i="63"/>
  <c r="G33" i="63"/>
  <c r="G32" i="63"/>
  <c r="G31" i="63"/>
  <c r="G30" i="63"/>
  <c r="G29" i="63"/>
  <c r="H28" i="63"/>
  <c r="C33" i="63"/>
  <c r="D32" i="63"/>
  <c r="C31" i="63"/>
  <c r="C30" i="63"/>
  <c r="D29" i="63"/>
  <c r="C28" i="63"/>
  <c r="B33" i="63"/>
  <c r="B31" i="63"/>
  <c r="B30" i="63"/>
  <c r="C29" i="63"/>
  <c r="B28" i="63"/>
  <c r="E33" i="63"/>
  <c r="F32" i="63"/>
  <c r="F31" i="63"/>
  <c r="F30" i="63"/>
  <c r="F29" i="63"/>
  <c r="F28" i="63"/>
  <c r="D33" i="63"/>
  <c r="E32" i="63"/>
  <c r="D31" i="63"/>
  <c r="D30" i="63"/>
  <c r="E29" i="63"/>
  <c r="E28" i="63"/>
  <c r="K26" i="63"/>
  <c r="P33" i="60"/>
  <c r="M32" i="60"/>
  <c r="O30" i="60"/>
  <c r="L29" i="60"/>
  <c r="Q28" i="60"/>
  <c r="O33" i="60"/>
  <c r="L32" i="60"/>
  <c r="Q31" i="60"/>
  <c r="N30" i="60"/>
  <c r="K29" i="60"/>
  <c r="P28" i="60"/>
  <c r="K33" i="60"/>
  <c r="K31" i="60"/>
  <c r="T26" i="60"/>
  <c r="Q29" i="60"/>
  <c r="Q33" i="60"/>
  <c r="P32" i="60"/>
  <c r="O31" i="60"/>
  <c r="P30" i="60"/>
  <c r="O29" i="60"/>
  <c r="N28" i="60"/>
  <c r="N33" i="60"/>
  <c r="O32" i="60"/>
  <c r="N31" i="60"/>
  <c r="M30" i="60"/>
  <c r="M28" i="60"/>
  <c r="N29" i="60"/>
  <c r="Q32" i="60"/>
  <c r="P31" i="60"/>
  <c r="Q30" i="60"/>
  <c r="P29" i="60"/>
  <c r="O28" i="60"/>
  <c r="M33" i="60"/>
  <c r="N32" i="60"/>
  <c r="M31" i="60"/>
  <c r="L30" i="60"/>
  <c r="M29" i="60"/>
  <c r="L28" i="60"/>
  <c r="L33" i="60"/>
  <c r="K32" i="60"/>
  <c r="L31" i="60"/>
  <c r="K30" i="60"/>
  <c r="K28" i="60"/>
  <c r="O33" i="78"/>
  <c r="L32" i="78"/>
  <c r="Q31" i="78"/>
  <c r="N30" i="78"/>
  <c r="K29" i="78"/>
  <c r="P28" i="78"/>
  <c r="L33" i="78"/>
  <c r="O32" i="78"/>
  <c r="K30" i="78"/>
  <c r="N29" i="78"/>
  <c r="Q28" i="78"/>
  <c r="N33" i="78"/>
  <c r="N32" i="78"/>
  <c r="N31" i="78"/>
  <c r="O30" i="78"/>
  <c r="O29" i="78"/>
  <c r="N28" i="78"/>
  <c r="M33" i="78"/>
  <c r="M32" i="78"/>
  <c r="M31" i="78"/>
  <c r="M30" i="78"/>
  <c r="M29" i="78"/>
  <c r="M28" i="78"/>
  <c r="T26" i="78"/>
  <c r="K33" i="78"/>
  <c r="K32" i="78"/>
  <c r="L31" i="78"/>
  <c r="L30" i="78"/>
  <c r="L29" i="78"/>
  <c r="L28" i="78"/>
  <c r="P33" i="78"/>
  <c r="P32" i="78"/>
  <c r="O31" i="78"/>
  <c r="P30" i="78"/>
  <c r="P29" i="78"/>
  <c r="O28" i="78"/>
  <c r="K31" i="78"/>
  <c r="K28" i="78"/>
  <c r="Q32" i="78"/>
  <c r="Q30" i="78"/>
  <c r="P31" i="78"/>
  <c r="Q33" i="78"/>
  <c r="Q29" i="78"/>
  <c r="C33" i="59"/>
  <c r="H32" i="59"/>
  <c r="E31" i="59"/>
  <c r="B30" i="59"/>
  <c r="G29" i="59"/>
  <c r="D28" i="59"/>
  <c r="D32" i="59"/>
  <c r="G31" i="59"/>
  <c r="C29" i="59"/>
  <c r="F28" i="59"/>
  <c r="H33" i="59"/>
  <c r="B32" i="59"/>
  <c r="D31" i="59"/>
  <c r="G30" i="59"/>
  <c r="C28" i="59"/>
  <c r="F33" i="59"/>
  <c r="B31" i="59"/>
  <c r="E30" i="59"/>
  <c r="H29" i="59"/>
  <c r="H31" i="59"/>
  <c r="E29" i="59"/>
  <c r="E32" i="59"/>
  <c r="G33" i="59"/>
  <c r="F31" i="59"/>
  <c r="D29" i="59"/>
  <c r="G28" i="59"/>
  <c r="C30" i="59"/>
  <c r="E33" i="59"/>
  <c r="C31" i="59"/>
  <c r="B29" i="59"/>
  <c r="H28" i="59"/>
  <c r="D33" i="59"/>
  <c r="H30" i="59"/>
  <c r="B33" i="59"/>
  <c r="G32" i="59"/>
  <c r="F30" i="59"/>
  <c r="E28" i="59"/>
  <c r="F32" i="59"/>
  <c r="D30" i="59"/>
  <c r="B28" i="59"/>
  <c r="C32" i="59"/>
  <c r="K26" i="59"/>
  <c r="F29" i="59"/>
  <c r="N33" i="67"/>
  <c r="K32" i="67"/>
  <c r="P31" i="67"/>
  <c r="M30" i="67"/>
  <c r="O28" i="67"/>
  <c r="M32" i="67"/>
  <c r="O31" i="67"/>
  <c r="L29" i="67"/>
  <c r="N28" i="67"/>
  <c r="L32" i="67"/>
  <c r="N31" i="67"/>
  <c r="Q30" i="67"/>
  <c r="K29" i="67"/>
  <c r="M28" i="67"/>
  <c r="Q33" i="67"/>
  <c r="M31" i="67"/>
  <c r="P30" i="67"/>
  <c r="L28" i="67"/>
  <c r="O33" i="67"/>
  <c r="Q32" i="67"/>
  <c r="K31" i="67"/>
  <c r="N30" i="67"/>
  <c r="P29" i="67"/>
  <c r="T26" i="67"/>
  <c r="K33" i="67"/>
  <c r="N32" i="67"/>
  <c r="Q31" i="67"/>
  <c r="L30" i="67"/>
  <c r="O29" i="67"/>
  <c r="P33" i="67"/>
  <c r="K28" i="67"/>
  <c r="N29" i="67"/>
  <c r="M33" i="67"/>
  <c r="M29" i="67"/>
  <c r="L31" i="67"/>
  <c r="Q28" i="67"/>
  <c r="P28" i="67"/>
  <c r="L33" i="67"/>
  <c r="O30" i="67"/>
  <c r="K30" i="67"/>
  <c r="Q29" i="67"/>
  <c r="P32" i="67"/>
  <c r="O32" i="67"/>
  <c r="F33" i="58"/>
  <c r="C32" i="58"/>
  <c r="H31" i="58"/>
  <c r="E30" i="58"/>
  <c r="B29" i="58"/>
  <c r="G28" i="58"/>
  <c r="G33" i="58"/>
  <c r="C31" i="58"/>
  <c r="F30" i="58"/>
  <c r="H29" i="58"/>
  <c r="B28" i="58"/>
  <c r="E33" i="58"/>
  <c r="B31" i="58"/>
  <c r="D30" i="58"/>
  <c r="H30" i="58"/>
  <c r="H32" i="58"/>
  <c r="G29" i="58"/>
  <c r="E29" i="58"/>
  <c r="D32" i="58"/>
  <c r="B32" i="58"/>
  <c r="E31" i="58"/>
  <c r="D28" i="58"/>
  <c r="D33" i="58"/>
  <c r="G32" i="58"/>
  <c r="C30" i="58"/>
  <c r="F29" i="58"/>
  <c r="C33" i="58"/>
  <c r="F32" i="58"/>
  <c r="B30" i="58"/>
  <c r="H28" i="58"/>
  <c r="F31" i="58"/>
  <c r="C29" i="58"/>
  <c r="E28" i="58"/>
  <c r="B33" i="58"/>
  <c r="E32" i="58"/>
  <c r="G31" i="58"/>
  <c r="D29" i="58"/>
  <c r="F28" i="58"/>
  <c r="K26" i="58"/>
  <c r="G30" i="58"/>
  <c r="D31" i="58"/>
  <c r="H33" i="58"/>
  <c r="C28" i="58"/>
  <c r="D33" i="75"/>
  <c r="F31" i="75"/>
  <c r="C30" i="75"/>
  <c r="H29" i="75"/>
  <c r="E28" i="75"/>
  <c r="F32" i="75"/>
  <c r="C31" i="75"/>
  <c r="H30" i="75"/>
  <c r="E29" i="75"/>
  <c r="B28" i="75"/>
  <c r="H28" i="75"/>
  <c r="G33" i="75"/>
  <c r="D32" i="75"/>
  <c r="F29" i="75"/>
  <c r="C28" i="75"/>
  <c r="K26" i="75"/>
  <c r="B33" i="75"/>
  <c r="G31" i="75"/>
  <c r="D30" i="75"/>
  <c r="E33" i="75"/>
  <c r="H32" i="75"/>
  <c r="B30" i="75"/>
  <c r="G29" i="75"/>
  <c r="C33" i="75"/>
  <c r="G32" i="75"/>
  <c r="D29" i="75"/>
  <c r="E32" i="75"/>
  <c r="C29" i="75"/>
  <c r="G28" i="75"/>
  <c r="B32" i="75"/>
  <c r="E31" i="75"/>
  <c r="D28" i="75"/>
  <c r="C32" i="75"/>
  <c r="B29" i="75"/>
  <c r="G30" i="75"/>
  <c r="F33" i="75"/>
  <c r="E30" i="75"/>
  <c r="H31" i="75"/>
  <c r="F28" i="75"/>
  <c r="D31" i="75"/>
  <c r="B31" i="75"/>
  <c r="F30" i="75"/>
  <c r="H33" i="75"/>
  <c r="M33" i="82"/>
  <c r="O31" i="82"/>
  <c r="L30" i="82"/>
  <c r="Q29" i="82"/>
  <c r="N28" i="82"/>
  <c r="T26" i="82"/>
  <c r="O33" i="82"/>
  <c r="Q32" i="82"/>
  <c r="K31" i="82"/>
  <c r="N30" i="82"/>
  <c r="P29" i="82"/>
  <c r="K32" i="82"/>
  <c r="K29" i="82"/>
  <c r="K28" i="82"/>
  <c r="P33" i="82"/>
  <c r="O32" i="82"/>
  <c r="P31" i="82"/>
  <c r="P30" i="82"/>
  <c r="O29" i="82"/>
  <c r="P28" i="82"/>
  <c r="N33" i="82"/>
  <c r="N32" i="82"/>
  <c r="N31" i="82"/>
  <c r="O30" i="82"/>
  <c r="N29" i="82"/>
  <c r="O28" i="82"/>
  <c r="K33" i="82"/>
  <c r="L32" i="82"/>
  <c r="L31" i="82"/>
  <c r="K30" i="82"/>
  <c r="L29" i="82"/>
  <c r="L28" i="82"/>
  <c r="Q28" i="82"/>
  <c r="M28" i="82"/>
  <c r="Q30" i="82"/>
  <c r="M29" i="82"/>
  <c r="P32" i="82"/>
  <c r="M31" i="82"/>
  <c r="L33" i="82"/>
  <c r="M32" i="82"/>
  <c r="M30" i="82"/>
  <c r="Q31" i="82"/>
  <c r="Q33" i="82"/>
  <c r="B35" i="79"/>
  <c r="X32" i="79"/>
  <c r="U31" i="79"/>
  <c r="Z30" i="79"/>
  <c r="W29" i="79"/>
  <c r="T28" i="79"/>
  <c r="Z33" i="79"/>
  <c r="W32" i="79"/>
  <c r="T31" i="79"/>
  <c r="Y30" i="79"/>
  <c r="V29" i="79"/>
  <c r="X33" i="79"/>
  <c r="U32" i="79"/>
  <c r="Z31" i="79"/>
  <c r="W30" i="79"/>
  <c r="T29" i="79"/>
  <c r="Y28" i="79"/>
  <c r="U33" i="79"/>
  <c r="X31" i="79"/>
  <c r="T30" i="79"/>
  <c r="W28" i="79"/>
  <c r="T33" i="79"/>
  <c r="W31" i="79"/>
  <c r="Z29" i="79"/>
  <c r="V28" i="79"/>
  <c r="Y32" i="79"/>
  <c r="X29" i="79"/>
  <c r="V33" i="79"/>
  <c r="T32" i="79"/>
  <c r="V31" i="79"/>
  <c r="V30" i="79"/>
  <c r="U29" i="79"/>
  <c r="X28" i="79"/>
  <c r="U30" i="79"/>
  <c r="U28" i="79"/>
  <c r="Y33" i="79"/>
  <c r="Z32" i="79"/>
  <c r="V32" i="79"/>
  <c r="Z28" i="79"/>
  <c r="X30" i="79"/>
  <c r="Y29" i="79"/>
  <c r="W33" i="79"/>
  <c r="Y31" i="79"/>
  <c r="C33" i="70"/>
  <c r="H32" i="70"/>
  <c r="E31" i="70"/>
  <c r="B30" i="70"/>
  <c r="G29" i="70"/>
  <c r="D28" i="70"/>
  <c r="H33" i="70"/>
  <c r="B32" i="70"/>
  <c r="D31" i="70"/>
  <c r="G30" i="70"/>
  <c r="C28" i="70"/>
  <c r="G33" i="70"/>
  <c r="C31" i="70"/>
  <c r="F30" i="70"/>
  <c r="B28" i="70"/>
  <c r="D33" i="70"/>
  <c r="F32" i="70"/>
  <c r="C30" i="70"/>
  <c r="E29" i="70"/>
  <c r="H28" i="70"/>
  <c r="D32" i="70"/>
  <c r="H29" i="70"/>
  <c r="B33" i="70"/>
  <c r="G32" i="70"/>
  <c r="C29" i="70"/>
  <c r="G28" i="70"/>
  <c r="E32" i="70"/>
  <c r="H31" i="70"/>
  <c r="B29" i="70"/>
  <c r="F28" i="70"/>
  <c r="C32" i="70"/>
  <c r="G31" i="70"/>
  <c r="E28" i="70"/>
  <c r="B31" i="70"/>
  <c r="H30" i="70"/>
  <c r="F29" i="70"/>
  <c r="K26" i="70"/>
  <c r="D29" i="70"/>
  <c r="E33" i="70"/>
  <c r="E30" i="70"/>
  <c r="F33" i="70"/>
  <c r="D30" i="70"/>
  <c r="F31" i="70"/>
  <c r="L33" i="4"/>
  <c r="I32" i="4"/>
  <c r="N31" i="4"/>
  <c r="K30" i="4"/>
  <c r="M28" i="4"/>
  <c r="J33" i="4"/>
  <c r="M32" i="4"/>
  <c r="I30" i="4"/>
  <c r="L29" i="4"/>
  <c r="O28" i="4"/>
  <c r="O32" i="4"/>
  <c r="N29" i="4"/>
  <c r="I33" i="4"/>
  <c r="L32" i="4"/>
  <c r="O31" i="4"/>
  <c r="K29" i="4"/>
  <c r="N28" i="4"/>
  <c r="J32" i="4"/>
  <c r="I29" i="4"/>
  <c r="I31" i="4"/>
  <c r="K32" i="4"/>
  <c r="M31" i="4"/>
  <c r="J29" i="4"/>
  <c r="L28" i="4"/>
  <c r="L31" i="4"/>
  <c r="O30" i="4"/>
  <c r="K28" i="4"/>
  <c r="J31" i="4"/>
  <c r="M30" i="4"/>
  <c r="O29" i="4"/>
  <c r="I28" i="4"/>
  <c r="M33" i="4"/>
  <c r="O33" i="4"/>
  <c r="K31" i="4"/>
  <c r="N30" i="4"/>
  <c r="J28" i="4"/>
  <c r="N33" i="4"/>
  <c r="L30" i="4"/>
  <c r="N32" i="4"/>
  <c r="M29" i="4"/>
  <c r="J30" i="4"/>
  <c r="K33" i="4"/>
  <c r="Q26" i="4"/>
  <c r="E33" i="68"/>
  <c r="B32" i="68"/>
  <c r="G31" i="68"/>
  <c r="D30" i="68"/>
  <c r="F28" i="68"/>
  <c r="C32" i="68"/>
  <c r="E31" i="68"/>
  <c r="H30" i="68"/>
  <c r="B29" i="68"/>
  <c r="D28" i="68"/>
  <c r="H33" i="68"/>
  <c r="D31" i="68"/>
  <c r="G30" i="68"/>
  <c r="C28" i="68"/>
  <c r="G33" i="68"/>
  <c r="C31" i="68"/>
  <c r="F30" i="68"/>
  <c r="H29" i="68"/>
  <c r="B28" i="68"/>
  <c r="D33" i="68"/>
  <c r="G32" i="68"/>
  <c r="C30" i="68"/>
  <c r="F29" i="68"/>
  <c r="C29" i="68"/>
  <c r="E28" i="68"/>
  <c r="F33" i="68"/>
  <c r="H32" i="68"/>
  <c r="C33" i="68"/>
  <c r="F32" i="68"/>
  <c r="B31" i="68"/>
  <c r="E30" i="68"/>
  <c r="G29" i="68"/>
  <c r="B30" i="68"/>
  <c r="H28" i="68"/>
  <c r="H31" i="68"/>
  <c r="K26" i="68"/>
  <c r="B33" i="68"/>
  <c r="F31" i="68"/>
  <c r="E29" i="68"/>
  <c r="D29" i="68"/>
  <c r="E32" i="68"/>
  <c r="G28" i="68"/>
  <c r="D32" i="68"/>
  <c r="J33" i="23"/>
  <c r="O32" i="23"/>
  <c r="L31" i="23"/>
  <c r="I30" i="23"/>
  <c r="N29" i="23"/>
  <c r="K28" i="23"/>
  <c r="K32" i="23"/>
  <c r="N31" i="23"/>
  <c r="J29" i="23"/>
  <c r="M28" i="23"/>
  <c r="O33" i="23"/>
  <c r="I32" i="23"/>
  <c r="K31" i="23"/>
  <c r="N30" i="23"/>
  <c r="J28" i="23"/>
  <c r="L33" i="23"/>
  <c r="M30" i="23"/>
  <c r="K29" i="23"/>
  <c r="M31" i="23"/>
  <c r="O28" i="23"/>
  <c r="L32" i="23"/>
  <c r="M29" i="23"/>
  <c r="K33" i="23"/>
  <c r="L30" i="23"/>
  <c r="I29" i="23"/>
  <c r="J30" i="23"/>
  <c r="I33" i="23"/>
  <c r="O31" i="23"/>
  <c r="K30" i="23"/>
  <c r="Q26" i="23"/>
  <c r="N32" i="23"/>
  <c r="J31" i="23"/>
  <c r="N28" i="23"/>
  <c r="M32" i="23"/>
  <c r="I31" i="23"/>
  <c r="O29" i="23"/>
  <c r="L28" i="23"/>
  <c r="N33" i="23"/>
  <c r="I28" i="23"/>
  <c r="L29" i="23"/>
  <c r="J32" i="23"/>
  <c r="O30" i="23"/>
  <c r="M33" i="23"/>
  <c r="N33" i="69"/>
  <c r="K32" i="69"/>
  <c r="P31" i="69"/>
  <c r="M30" i="69"/>
  <c r="O28" i="69"/>
  <c r="K33" i="69"/>
  <c r="N32" i="69"/>
  <c r="Q31" i="69"/>
  <c r="M29" i="69"/>
  <c r="P28" i="69"/>
  <c r="M32" i="69"/>
  <c r="O31" i="69"/>
  <c r="L29" i="69"/>
  <c r="N28" i="69"/>
  <c r="P33" i="69"/>
  <c r="L31" i="69"/>
  <c r="O30" i="69"/>
  <c r="Q29" i="69"/>
  <c r="K28" i="69"/>
  <c r="O32" i="69"/>
  <c r="L30" i="69"/>
  <c r="M31" i="69"/>
  <c r="Q30" i="69"/>
  <c r="K31" i="69"/>
  <c r="P30" i="69"/>
  <c r="Q33" i="69"/>
  <c r="N30" i="69"/>
  <c r="P29" i="69"/>
  <c r="M33" i="69"/>
  <c r="Q32" i="69"/>
  <c r="N29" i="69"/>
  <c r="O33" i="69"/>
  <c r="K30" i="69"/>
  <c r="L33" i="69"/>
  <c r="Q28" i="69"/>
  <c r="M28" i="69"/>
  <c r="P32" i="69"/>
  <c r="K29" i="69"/>
  <c r="O29" i="69"/>
  <c r="L32" i="69"/>
  <c r="T26" i="69"/>
  <c r="L28" i="69"/>
  <c r="N31" i="69"/>
  <c r="P30" i="62" l="1"/>
  <c r="O31" i="62"/>
  <c r="K30" i="62"/>
  <c r="L31" i="62"/>
  <c r="P28" i="62"/>
  <c r="M32" i="62"/>
  <c r="N28" i="62"/>
  <c r="K32" i="62"/>
  <c r="N33" i="62"/>
  <c r="O32" i="62"/>
  <c r="Q33" i="62"/>
  <c r="L29" i="62"/>
  <c r="L33" i="62"/>
  <c r="O28" i="62"/>
  <c r="K33" i="62"/>
  <c r="K29" i="62"/>
  <c r="M29" i="62"/>
  <c r="L30" i="62"/>
  <c r="P29" i="62"/>
  <c r="Q30" i="62"/>
  <c r="P32" i="62"/>
  <c r="O30" i="62"/>
  <c r="T26" i="62"/>
  <c r="P31" i="62"/>
  <c r="M30" i="62"/>
  <c r="N29" i="62"/>
  <c r="P33" i="62"/>
  <c r="Q29" i="62"/>
  <c r="M28" i="62"/>
  <c r="K28" i="62"/>
  <c r="O29" i="62"/>
  <c r="N32" i="62"/>
  <c r="Q28" i="62"/>
  <c r="Q32" i="62"/>
  <c r="M31" i="62"/>
  <c r="L32" i="62"/>
  <c r="O33" i="62"/>
  <c r="K31" i="62"/>
  <c r="M33" i="62"/>
  <c r="N31" i="62"/>
  <c r="L28" i="62"/>
  <c r="Q31" i="62"/>
  <c r="N30" i="62"/>
  <c r="G42" i="85"/>
  <c r="D41" i="85"/>
  <c r="F39" i="85"/>
  <c r="C38" i="85"/>
  <c r="H37" i="85"/>
  <c r="D42" i="85"/>
  <c r="F40" i="85"/>
  <c r="C39" i="85"/>
  <c r="H38" i="85"/>
  <c r="E37" i="85"/>
  <c r="C42" i="85"/>
  <c r="H41" i="85"/>
  <c r="E40" i="85"/>
  <c r="B39" i="85"/>
  <c r="G38" i="85"/>
  <c r="D37" i="85"/>
  <c r="F41" i="85"/>
  <c r="B40" i="85"/>
  <c r="E38" i="85"/>
  <c r="E41" i="85"/>
  <c r="H39" i="85"/>
  <c r="D38" i="85"/>
  <c r="H42" i="85"/>
  <c r="C41" i="85"/>
  <c r="G39" i="85"/>
  <c r="B38" i="85"/>
  <c r="F42" i="85"/>
  <c r="B41" i="85"/>
  <c r="E39" i="85"/>
  <c r="E42" i="85"/>
  <c r="H40" i="85"/>
  <c r="D39" i="85"/>
  <c r="G37" i="85"/>
  <c r="D40" i="85"/>
  <c r="B37" i="85"/>
  <c r="C40" i="85"/>
  <c r="K35" i="85"/>
  <c r="F38" i="85"/>
  <c r="G41" i="85"/>
  <c r="B42" i="85"/>
  <c r="F37" i="85"/>
  <c r="G40" i="85"/>
  <c r="C37" i="85"/>
  <c r="B35" i="84"/>
  <c r="X32" i="84"/>
  <c r="U31" i="84"/>
  <c r="Z30" i="84"/>
  <c r="W29" i="84"/>
  <c r="T28" i="84"/>
  <c r="Y33" i="84"/>
  <c r="V32" i="84"/>
  <c r="X30" i="84"/>
  <c r="U29" i="84"/>
  <c r="Z28" i="84"/>
  <c r="X33" i="84"/>
  <c r="U32" i="84"/>
  <c r="Z31" i="84"/>
  <c r="W30" i="84"/>
  <c r="T29" i="84"/>
  <c r="Y28" i="84"/>
  <c r="W33" i="84"/>
  <c r="T32" i="84"/>
  <c r="Y31" i="84"/>
  <c r="V30" i="84"/>
  <c r="X28" i="84"/>
  <c r="V33" i="84"/>
  <c r="X31" i="84"/>
  <c r="U30" i="84"/>
  <c r="Z29" i="84"/>
  <c r="W28" i="84"/>
  <c r="U33" i="84"/>
  <c r="Z32" i="84"/>
  <c r="W31" i="84"/>
  <c r="T30" i="84"/>
  <c r="Y29" i="84"/>
  <c r="V28" i="84"/>
  <c r="V31" i="84"/>
  <c r="U28" i="84"/>
  <c r="T31" i="84"/>
  <c r="Y32" i="84"/>
  <c r="X29" i="84"/>
  <c r="Z33" i="84"/>
  <c r="T33" i="84"/>
  <c r="Y30" i="84"/>
  <c r="W32" i="84"/>
  <c r="V29" i="84"/>
  <c r="P33" i="58"/>
  <c r="M32" i="58"/>
  <c r="O30" i="58"/>
  <c r="L29" i="58"/>
  <c r="Q28" i="58"/>
  <c r="K32" i="58"/>
  <c r="N31" i="58"/>
  <c r="Q30" i="58"/>
  <c r="M28" i="58"/>
  <c r="Q33" i="58"/>
  <c r="M31" i="58"/>
  <c r="L28" i="58"/>
  <c r="K31" i="58"/>
  <c r="T26" i="58"/>
  <c r="Q31" i="58"/>
  <c r="N29" i="58"/>
  <c r="K33" i="58"/>
  <c r="P31" i="58"/>
  <c r="M29" i="58"/>
  <c r="O28" i="58"/>
  <c r="P30" i="58"/>
  <c r="N33" i="58"/>
  <c r="Q32" i="58"/>
  <c r="M30" i="58"/>
  <c r="P28" i="58"/>
  <c r="O33" i="58"/>
  <c r="L31" i="58"/>
  <c r="N30" i="58"/>
  <c r="Q29" i="58"/>
  <c r="K28" i="58"/>
  <c r="P29" i="58"/>
  <c r="O32" i="58"/>
  <c r="K30" i="58"/>
  <c r="M33" i="58"/>
  <c r="P32" i="58"/>
  <c r="L30" i="58"/>
  <c r="O29" i="58"/>
  <c r="L33" i="58"/>
  <c r="N32" i="58"/>
  <c r="L32" i="58"/>
  <c r="K29" i="58"/>
  <c r="N28" i="58"/>
  <c r="O31" i="58"/>
  <c r="X33" i="64"/>
  <c r="U32" i="64"/>
  <c r="Z31" i="64"/>
  <c r="W30" i="64"/>
  <c r="T29" i="64"/>
  <c r="Y28" i="64"/>
  <c r="Z33" i="64"/>
  <c r="V31" i="64"/>
  <c r="Y30" i="64"/>
  <c r="U28" i="64"/>
  <c r="W33" i="64"/>
  <c r="X32" i="64"/>
  <c r="X31" i="64"/>
  <c r="X30" i="64"/>
  <c r="X29" i="64"/>
  <c r="X28" i="64"/>
  <c r="V33" i="64"/>
  <c r="W32" i="64"/>
  <c r="W31" i="64"/>
  <c r="V30" i="64"/>
  <c r="W29" i="64"/>
  <c r="W28" i="64"/>
  <c r="Y29" i="64"/>
  <c r="V28" i="64"/>
  <c r="Z30" i="64"/>
  <c r="V29" i="64"/>
  <c r="T28" i="64"/>
  <c r="Z32" i="64"/>
  <c r="Y31" i="64"/>
  <c r="U30" i="64"/>
  <c r="U29" i="64"/>
  <c r="Y33" i="64"/>
  <c r="V32" i="64"/>
  <c r="T31" i="64"/>
  <c r="Z28" i="64"/>
  <c r="Y32" i="64"/>
  <c r="T30" i="64"/>
  <c r="T32" i="64"/>
  <c r="U33" i="64"/>
  <c r="Z29" i="64"/>
  <c r="B35" i="64"/>
  <c r="U31" i="64"/>
  <c r="T33" i="64"/>
  <c r="N33" i="75"/>
  <c r="K32" i="75"/>
  <c r="P31" i="75"/>
  <c r="M30" i="75"/>
  <c r="O28" i="75"/>
  <c r="K33" i="75"/>
  <c r="P32" i="75"/>
  <c r="M31" i="75"/>
  <c r="O29" i="75"/>
  <c r="L28" i="75"/>
  <c r="L33" i="75"/>
  <c r="L32" i="75"/>
  <c r="K31" i="75"/>
  <c r="K30" i="75"/>
  <c r="K29" i="75"/>
  <c r="O31" i="75"/>
  <c r="L30" i="75"/>
  <c r="Q28" i="75"/>
  <c r="P33" i="75"/>
  <c r="M32" i="75"/>
  <c r="Q30" i="75"/>
  <c r="N29" i="75"/>
  <c r="K28" i="75"/>
  <c r="Q31" i="75"/>
  <c r="N28" i="75"/>
  <c r="N31" i="75"/>
  <c r="M28" i="75"/>
  <c r="L31" i="75"/>
  <c r="P30" i="75"/>
  <c r="T26" i="75"/>
  <c r="O33" i="75"/>
  <c r="N30" i="75"/>
  <c r="Q29" i="75"/>
  <c r="N32" i="75"/>
  <c r="L29" i="75"/>
  <c r="Q33" i="75"/>
  <c r="O30" i="75"/>
  <c r="M33" i="75"/>
  <c r="P28" i="75"/>
  <c r="P29" i="75"/>
  <c r="Q32" i="75"/>
  <c r="O32" i="75"/>
  <c r="M29" i="75"/>
  <c r="B35" i="57"/>
  <c r="X32" i="57"/>
  <c r="U31" i="57"/>
  <c r="Z30" i="57"/>
  <c r="W29" i="57"/>
  <c r="T28" i="57"/>
  <c r="W33" i="57"/>
  <c r="Z32" i="57"/>
  <c r="V30" i="57"/>
  <c r="Y29" i="57"/>
  <c r="Z33" i="57"/>
  <c r="Z31" i="57"/>
  <c r="Z28" i="57"/>
  <c r="T33" i="57"/>
  <c r="T32" i="57"/>
  <c r="U28" i="57"/>
  <c r="Y33" i="57"/>
  <c r="Y32" i="57"/>
  <c r="Y31" i="57"/>
  <c r="Y30" i="57"/>
  <c r="Z29" i="57"/>
  <c r="Y28" i="57"/>
  <c r="V33" i="57"/>
  <c r="V32" i="57"/>
  <c r="W31" i="57"/>
  <c r="W30" i="57"/>
  <c r="V29" i="57"/>
  <c r="W28" i="57"/>
  <c r="X33" i="57"/>
  <c r="W32" i="57"/>
  <c r="X31" i="57"/>
  <c r="X30" i="57"/>
  <c r="X29" i="57"/>
  <c r="X28" i="57"/>
  <c r="T31" i="57"/>
  <c r="T30" i="57"/>
  <c r="U33" i="57"/>
  <c r="U32" i="57"/>
  <c r="V31" i="57"/>
  <c r="U30" i="57"/>
  <c r="U29" i="57"/>
  <c r="V28" i="57"/>
  <c r="T29" i="57"/>
  <c r="C42" i="79"/>
  <c r="H41" i="79"/>
  <c r="E40" i="79"/>
  <c r="B39" i="79"/>
  <c r="F41" i="79"/>
  <c r="C40" i="79"/>
  <c r="H39" i="79"/>
  <c r="E38" i="79"/>
  <c r="B37" i="79"/>
  <c r="C37" i="79"/>
  <c r="H42" i="79"/>
  <c r="H40" i="79"/>
  <c r="G39" i="79"/>
  <c r="H38" i="79"/>
  <c r="F42" i="79"/>
  <c r="E41" i="79"/>
  <c r="F40" i="79"/>
  <c r="E39" i="79"/>
  <c r="F38" i="79"/>
  <c r="H37" i="79"/>
  <c r="D42" i="79"/>
  <c r="G41" i="79"/>
  <c r="C38" i="79"/>
  <c r="B42" i="79"/>
  <c r="D41" i="79"/>
  <c r="B38" i="79"/>
  <c r="G37" i="79"/>
  <c r="B41" i="79"/>
  <c r="D40" i="79"/>
  <c r="E37" i="79"/>
  <c r="E42" i="79"/>
  <c r="G38" i="79"/>
  <c r="D37" i="79"/>
  <c r="F39" i="79"/>
  <c r="D38" i="79"/>
  <c r="G40" i="79"/>
  <c r="C39" i="79"/>
  <c r="B40" i="79"/>
  <c r="C41" i="79"/>
  <c r="K35" i="79"/>
  <c r="D39" i="79"/>
  <c r="G42" i="79"/>
  <c r="F37" i="79"/>
  <c r="X33" i="67"/>
  <c r="U32" i="67"/>
  <c r="Z31" i="67"/>
  <c r="W30" i="67"/>
  <c r="T29" i="67"/>
  <c r="Y28" i="67"/>
  <c r="U33" i="67"/>
  <c r="X32" i="67"/>
  <c r="T30" i="67"/>
  <c r="W29" i="67"/>
  <c r="Z28" i="67"/>
  <c r="T33" i="67"/>
  <c r="W32" i="67"/>
  <c r="Y31" i="67"/>
  <c r="V29" i="67"/>
  <c r="X28" i="67"/>
  <c r="V32" i="67"/>
  <c r="X31" i="67"/>
  <c r="U29" i="67"/>
  <c r="W28" i="67"/>
  <c r="Z33" i="67"/>
  <c r="V31" i="67"/>
  <c r="Y30" i="67"/>
  <c r="U28" i="67"/>
  <c r="U30" i="67"/>
  <c r="X29" i="67"/>
  <c r="Y33" i="67"/>
  <c r="T28" i="67"/>
  <c r="T32" i="67"/>
  <c r="W31" i="67"/>
  <c r="Z30" i="67"/>
  <c r="V33" i="67"/>
  <c r="X30" i="67"/>
  <c r="V30" i="67"/>
  <c r="Z32" i="67"/>
  <c r="T31" i="67"/>
  <c r="V28" i="67"/>
  <c r="Y32" i="67"/>
  <c r="Z29" i="67"/>
  <c r="U31" i="67"/>
  <c r="B35" i="67"/>
  <c r="W33" i="67"/>
  <c r="Y29" i="67"/>
  <c r="N33" i="73"/>
  <c r="K32" i="73"/>
  <c r="P31" i="73"/>
  <c r="M30" i="73"/>
  <c r="O28" i="73"/>
  <c r="L33" i="73"/>
  <c r="O32" i="73"/>
  <c r="K30" i="73"/>
  <c r="N29" i="73"/>
  <c r="Q28" i="73"/>
  <c r="Q33" i="73"/>
  <c r="Q32" i="73"/>
  <c r="Q31" i="73"/>
  <c r="Q30" i="73"/>
  <c r="Q29" i="73"/>
  <c r="P33" i="73"/>
  <c r="P32" i="73"/>
  <c r="O31" i="73"/>
  <c r="P30" i="73"/>
  <c r="P29" i="73"/>
  <c r="P28" i="73"/>
  <c r="M33" i="73"/>
  <c r="M32" i="73"/>
  <c r="M31" i="73"/>
  <c r="N30" i="73"/>
  <c r="M29" i="73"/>
  <c r="M28" i="73"/>
  <c r="T26" i="73"/>
  <c r="K33" i="73"/>
  <c r="L32" i="73"/>
  <c r="L31" i="73"/>
  <c r="L30" i="73"/>
  <c r="L29" i="73"/>
  <c r="K31" i="73"/>
  <c r="K29" i="73"/>
  <c r="N28" i="73"/>
  <c r="L28" i="73"/>
  <c r="O33" i="73"/>
  <c r="N31" i="73"/>
  <c r="O29" i="73"/>
  <c r="N32" i="73"/>
  <c r="O30" i="73"/>
  <c r="K28" i="73"/>
  <c r="Y33" i="66"/>
  <c r="V32" i="66"/>
  <c r="X30" i="66"/>
  <c r="U29" i="66"/>
  <c r="Z28" i="66"/>
  <c r="X33" i="66"/>
  <c r="U31" i="66"/>
  <c r="W30" i="66"/>
  <c r="Z29" i="66"/>
  <c r="T28" i="66"/>
  <c r="B35" i="66"/>
  <c r="Z32" i="66"/>
  <c r="Z31" i="66"/>
  <c r="Z33" i="66"/>
  <c r="Y32" i="66"/>
  <c r="Y31" i="66"/>
  <c r="Z30" i="66"/>
  <c r="Y29" i="66"/>
  <c r="Y28" i="66"/>
  <c r="V33" i="66"/>
  <c r="W32" i="66"/>
  <c r="W31" i="66"/>
  <c r="V30" i="66"/>
  <c r="W29" i="66"/>
  <c r="W28" i="66"/>
  <c r="W33" i="66"/>
  <c r="X32" i="66"/>
  <c r="X31" i="66"/>
  <c r="Y30" i="66"/>
  <c r="X29" i="66"/>
  <c r="X28" i="66"/>
  <c r="U33" i="66"/>
  <c r="U32" i="66"/>
  <c r="V31" i="66"/>
  <c r="U30" i="66"/>
  <c r="V29" i="66"/>
  <c r="V28" i="66"/>
  <c r="T33" i="66"/>
  <c r="T32" i="66"/>
  <c r="T31" i="66"/>
  <c r="T30" i="66"/>
  <c r="T29" i="66"/>
  <c r="U28" i="66"/>
  <c r="O33" i="68"/>
  <c r="L32" i="68"/>
  <c r="Q31" i="68"/>
  <c r="N30" i="68"/>
  <c r="K29" i="68"/>
  <c r="P28" i="68"/>
  <c r="K33" i="68"/>
  <c r="N32" i="68"/>
  <c r="P31" i="68"/>
  <c r="M29" i="68"/>
  <c r="O28" i="68"/>
  <c r="M32" i="68"/>
  <c r="O31" i="68"/>
  <c r="L29" i="68"/>
  <c r="N28" i="68"/>
  <c r="K32" i="68"/>
  <c r="N31" i="68"/>
  <c r="Q30" i="68"/>
  <c r="M28" i="68"/>
  <c r="P33" i="68"/>
  <c r="L31" i="68"/>
  <c r="O30" i="68"/>
  <c r="Q29" i="68"/>
  <c r="K28" i="68"/>
  <c r="L33" i="68"/>
  <c r="O32" i="68"/>
  <c r="M31" i="68"/>
  <c r="P30" i="68"/>
  <c r="K31" i="68"/>
  <c r="M30" i="68"/>
  <c r="P29" i="68"/>
  <c r="Q33" i="68"/>
  <c r="L28" i="68"/>
  <c r="T26" i="68"/>
  <c r="N33" i="68"/>
  <c r="M33" i="68"/>
  <c r="N29" i="68"/>
  <c r="P32" i="68"/>
  <c r="L30" i="68"/>
  <c r="Q28" i="68"/>
  <c r="K30" i="68"/>
  <c r="O29" i="68"/>
  <c r="Q32" i="68"/>
  <c r="M33" i="70"/>
  <c r="O31" i="70"/>
  <c r="L30" i="70"/>
  <c r="Q29" i="70"/>
  <c r="N28" i="70"/>
  <c r="T26" i="70"/>
  <c r="M32" i="70"/>
  <c r="P31" i="70"/>
  <c r="L29" i="70"/>
  <c r="O28" i="70"/>
  <c r="L32" i="70"/>
  <c r="N31" i="70"/>
  <c r="Q30" i="70"/>
  <c r="K29" i="70"/>
  <c r="M28" i="70"/>
  <c r="O33" i="70"/>
  <c r="Q32" i="70"/>
  <c r="K31" i="70"/>
  <c r="N30" i="70"/>
  <c r="P29" i="70"/>
  <c r="N33" i="70"/>
  <c r="L31" i="70"/>
  <c r="Q28" i="70"/>
  <c r="M31" i="70"/>
  <c r="P30" i="70"/>
  <c r="O30" i="70"/>
  <c r="Q33" i="70"/>
  <c r="M30" i="70"/>
  <c r="L33" i="70"/>
  <c r="P32" i="70"/>
  <c r="N29" i="70"/>
  <c r="N32" i="70"/>
  <c r="K32" i="70"/>
  <c r="P33" i="70"/>
  <c r="K30" i="70"/>
  <c r="Q31" i="70"/>
  <c r="K28" i="70"/>
  <c r="K33" i="70"/>
  <c r="P28" i="70"/>
  <c r="L28" i="70"/>
  <c r="O32" i="70"/>
  <c r="O29" i="70"/>
  <c r="M29" i="70"/>
  <c r="M33" i="59"/>
  <c r="O31" i="59"/>
  <c r="L30" i="59"/>
  <c r="Q29" i="59"/>
  <c r="N28" i="59"/>
  <c r="T26" i="59"/>
  <c r="L33" i="59"/>
  <c r="O32" i="59"/>
  <c r="K30" i="59"/>
  <c r="N29" i="59"/>
  <c r="Q28" i="59"/>
  <c r="M32" i="59"/>
  <c r="P31" i="59"/>
  <c r="L29" i="59"/>
  <c r="O28" i="59"/>
  <c r="Q33" i="59"/>
  <c r="K32" i="59"/>
  <c r="M31" i="59"/>
  <c r="P30" i="59"/>
  <c r="L28" i="59"/>
  <c r="K33" i="59"/>
  <c r="Q32" i="59"/>
  <c r="O30" i="59"/>
  <c r="M28" i="59"/>
  <c r="O33" i="59"/>
  <c r="P32" i="59"/>
  <c r="N30" i="59"/>
  <c r="K28" i="59"/>
  <c r="N32" i="59"/>
  <c r="M30" i="59"/>
  <c r="L32" i="59"/>
  <c r="P29" i="59"/>
  <c r="K29" i="59"/>
  <c r="Q31" i="59"/>
  <c r="O29" i="59"/>
  <c r="P33" i="59"/>
  <c r="N31" i="59"/>
  <c r="M29" i="59"/>
  <c r="L31" i="59"/>
  <c r="N33" i="59"/>
  <c r="K31" i="59"/>
  <c r="Q30" i="59"/>
  <c r="P28" i="59"/>
  <c r="X33" i="69"/>
  <c r="U32" i="69"/>
  <c r="Z31" i="69"/>
  <c r="W30" i="69"/>
  <c r="T29" i="69"/>
  <c r="Y28" i="69"/>
  <c r="V33" i="69"/>
  <c r="Y32" i="69"/>
  <c r="U30" i="69"/>
  <c r="X29" i="69"/>
  <c r="U33" i="69"/>
  <c r="X32" i="69"/>
  <c r="T30" i="69"/>
  <c r="W29" i="69"/>
  <c r="Z28" i="69"/>
  <c r="B35" i="69"/>
  <c r="T32" i="69"/>
  <c r="W31" i="69"/>
  <c r="Z30" i="69"/>
  <c r="V28" i="69"/>
  <c r="Y33" i="69"/>
  <c r="V31" i="69"/>
  <c r="U29" i="69"/>
  <c r="W33" i="69"/>
  <c r="Y29" i="69"/>
  <c r="T33" i="69"/>
  <c r="Z32" i="69"/>
  <c r="V29" i="69"/>
  <c r="X28" i="69"/>
  <c r="W32" i="69"/>
  <c r="W28" i="69"/>
  <c r="X31" i="69"/>
  <c r="T28" i="69"/>
  <c r="Y31" i="69"/>
  <c r="U28" i="69"/>
  <c r="U31" i="69"/>
  <c r="T31" i="69"/>
  <c r="Y30" i="69"/>
  <c r="V32" i="69"/>
  <c r="X30" i="69"/>
  <c r="Z33" i="69"/>
  <c r="V30" i="69"/>
  <c r="Z29" i="69"/>
  <c r="Y33" i="78"/>
  <c r="V32" i="78"/>
  <c r="X30" i="78"/>
  <c r="U29" i="78"/>
  <c r="Z28" i="78"/>
  <c r="W33" i="78"/>
  <c r="Z32" i="78"/>
  <c r="T31" i="78"/>
  <c r="V30" i="78"/>
  <c r="Y29" i="78"/>
  <c r="B35" i="78"/>
  <c r="Z31" i="78"/>
  <c r="Z33" i="78"/>
  <c r="Y32" i="78"/>
  <c r="Y31" i="78"/>
  <c r="Z30" i="78"/>
  <c r="Z29" i="78"/>
  <c r="Y28" i="78"/>
  <c r="X33" i="78"/>
  <c r="X32" i="78"/>
  <c r="X31" i="78"/>
  <c r="Y30" i="78"/>
  <c r="X29" i="78"/>
  <c r="X28" i="78"/>
  <c r="U33" i="78"/>
  <c r="U32" i="78"/>
  <c r="V31" i="78"/>
  <c r="U30" i="78"/>
  <c r="V29" i="78"/>
  <c r="V28" i="78"/>
  <c r="W32" i="78"/>
  <c r="W30" i="78"/>
  <c r="W28" i="78"/>
  <c r="T32" i="78"/>
  <c r="T30" i="78"/>
  <c r="U28" i="78"/>
  <c r="T28" i="78"/>
  <c r="V33" i="78"/>
  <c r="W31" i="78"/>
  <c r="W29" i="78"/>
  <c r="U31" i="78"/>
  <c r="T29" i="78"/>
  <c r="T33" i="78"/>
  <c r="U33" i="4"/>
  <c r="R32" i="4"/>
  <c r="W31" i="4"/>
  <c r="T30" i="4"/>
  <c r="Q29" i="4"/>
  <c r="V28" i="4"/>
  <c r="T33" i="4"/>
  <c r="W32" i="4"/>
  <c r="Q31" i="4"/>
  <c r="S30" i="4"/>
  <c r="V29" i="4"/>
  <c r="Q33" i="4"/>
  <c r="U28" i="4"/>
  <c r="S33" i="4"/>
  <c r="V32" i="4"/>
  <c r="R30" i="4"/>
  <c r="U29" i="4"/>
  <c r="V31" i="4"/>
  <c r="A35" i="4"/>
  <c r="T31" i="4"/>
  <c r="S28" i="4"/>
  <c r="R33" i="4"/>
  <c r="U32" i="4"/>
  <c r="Q30" i="4"/>
  <c r="T29" i="4"/>
  <c r="W28" i="4"/>
  <c r="T32" i="4"/>
  <c r="S29" i="4"/>
  <c r="Q32" i="4"/>
  <c r="W33" i="4"/>
  <c r="V30" i="4"/>
  <c r="S32" i="4"/>
  <c r="U31" i="4"/>
  <c r="R29" i="4"/>
  <c r="T28" i="4"/>
  <c r="W30" i="4"/>
  <c r="S31" i="4"/>
  <c r="R28" i="4"/>
  <c r="Q28" i="4"/>
  <c r="R31" i="4"/>
  <c r="U30" i="4"/>
  <c r="V33" i="4"/>
  <c r="W29" i="4"/>
  <c r="W33" i="82"/>
  <c r="T32" i="82"/>
  <c r="Y31" i="82"/>
  <c r="V30" i="82"/>
  <c r="X28" i="82"/>
  <c r="Z33" i="82"/>
  <c r="V31" i="82"/>
  <c r="Y30" i="82"/>
  <c r="U28" i="82"/>
  <c r="V33" i="82"/>
  <c r="W32" i="82"/>
  <c r="W31" i="82"/>
  <c r="W30" i="82"/>
  <c r="W29" i="82"/>
  <c r="W28" i="82"/>
  <c r="U33" i="82"/>
  <c r="V32" i="82"/>
  <c r="U31" i="82"/>
  <c r="U30" i="82"/>
  <c r="V29" i="82"/>
  <c r="V28" i="82"/>
  <c r="B35" i="82"/>
  <c r="Z32" i="82"/>
  <c r="Z29" i="82"/>
  <c r="Z31" i="82"/>
  <c r="X30" i="82"/>
  <c r="U29" i="82"/>
  <c r="Y32" i="82"/>
  <c r="X31" i="82"/>
  <c r="T30" i="82"/>
  <c r="T29" i="82"/>
  <c r="Y33" i="82"/>
  <c r="X32" i="82"/>
  <c r="T31" i="82"/>
  <c r="T33" i="82"/>
  <c r="Y28" i="82"/>
  <c r="X33" i="82"/>
  <c r="Z30" i="82"/>
  <c r="T28" i="82"/>
  <c r="U32" i="82"/>
  <c r="Y29" i="82"/>
  <c r="X29" i="82"/>
  <c r="Z28" i="82"/>
  <c r="Y33" i="71"/>
  <c r="V32" i="71"/>
  <c r="X30" i="71"/>
  <c r="U29" i="71"/>
  <c r="Z28" i="71"/>
  <c r="Z33" i="71"/>
  <c r="V31" i="71"/>
  <c r="Y30" i="71"/>
  <c r="U28" i="71"/>
  <c r="X33" i="71"/>
  <c r="U31" i="71"/>
  <c r="W30" i="71"/>
  <c r="Z29" i="71"/>
  <c r="T28" i="71"/>
  <c r="W33" i="71"/>
  <c r="Z32" i="71"/>
  <c r="T31" i="71"/>
  <c r="V30" i="71"/>
  <c r="Y29" i="71"/>
  <c r="U33" i="71"/>
  <c r="X32" i="71"/>
  <c r="Z31" i="71"/>
  <c r="T30" i="71"/>
  <c r="W29" i="71"/>
  <c r="Y28" i="71"/>
  <c r="T33" i="71"/>
  <c r="W32" i="71"/>
  <c r="Y31" i="71"/>
  <c r="U32" i="71"/>
  <c r="X31" i="71"/>
  <c r="T32" i="71"/>
  <c r="W31" i="71"/>
  <c r="Z30" i="71"/>
  <c r="V29" i="71"/>
  <c r="X28" i="71"/>
  <c r="Y32" i="71"/>
  <c r="U30" i="71"/>
  <c r="V33" i="71"/>
  <c r="T29" i="71"/>
  <c r="X29" i="71"/>
  <c r="B35" i="71"/>
  <c r="W28" i="71"/>
  <c r="V28" i="71"/>
  <c r="S33" i="23"/>
  <c r="U31" i="23"/>
  <c r="R30" i="23"/>
  <c r="W29" i="23"/>
  <c r="T28" i="23"/>
  <c r="R33" i="23"/>
  <c r="U32" i="23"/>
  <c r="Q30" i="23"/>
  <c r="T29" i="23"/>
  <c r="W28" i="23"/>
  <c r="S32" i="23"/>
  <c r="V31" i="23"/>
  <c r="R29" i="23"/>
  <c r="U28" i="23"/>
  <c r="A35" i="23"/>
  <c r="V32" i="23"/>
  <c r="R31" i="23"/>
  <c r="S28" i="23"/>
  <c r="U33" i="23"/>
  <c r="Q32" i="23"/>
  <c r="S29" i="23"/>
  <c r="W33" i="23"/>
  <c r="T32" i="23"/>
  <c r="Q31" i="23"/>
  <c r="V29" i="23"/>
  <c r="R28" i="23"/>
  <c r="V33" i="23"/>
  <c r="R32" i="23"/>
  <c r="W30" i="23"/>
  <c r="U29" i="23"/>
  <c r="Q28" i="23"/>
  <c r="V30" i="23"/>
  <c r="T33" i="23"/>
  <c r="U30" i="23"/>
  <c r="Q29" i="23"/>
  <c r="Q33" i="23"/>
  <c r="W31" i="23"/>
  <c r="T30" i="23"/>
  <c r="T31" i="23"/>
  <c r="S30" i="23"/>
  <c r="S31" i="23"/>
  <c r="V28" i="23"/>
  <c r="W32" i="23"/>
  <c r="P33" i="63"/>
  <c r="M32" i="63"/>
  <c r="O30" i="63"/>
  <c r="L29" i="63"/>
  <c r="Q28" i="63"/>
  <c r="K33" i="63"/>
  <c r="N32" i="63"/>
  <c r="P31" i="63"/>
  <c r="M29" i="63"/>
  <c r="O28" i="63"/>
  <c r="K31" i="63"/>
  <c r="K30" i="63"/>
  <c r="K28" i="63"/>
  <c r="O33" i="63"/>
  <c r="P32" i="63"/>
  <c r="O31" i="63"/>
  <c r="P30" i="63"/>
  <c r="P29" i="63"/>
  <c r="P28" i="63"/>
  <c r="N33" i="63"/>
  <c r="O32" i="63"/>
  <c r="N31" i="63"/>
  <c r="N30" i="63"/>
  <c r="O29" i="63"/>
  <c r="N28" i="63"/>
  <c r="L33" i="63"/>
  <c r="K32" i="63"/>
  <c r="L31" i="63"/>
  <c r="L30" i="63"/>
  <c r="K29" i="63"/>
  <c r="L28" i="63"/>
  <c r="Q33" i="63"/>
  <c r="Q31" i="63"/>
  <c r="Q29" i="63"/>
  <c r="M33" i="63"/>
  <c r="M31" i="63"/>
  <c r="N29" i="63"/>
  <c r="Q32" i="63"/>
  <c r="Q30" i="63"/>
  <c r="L32" i="63"/>
  <c r="M30" i="63"/>
  <c r="M28" i="63"/>
  <c r="T26" i="63"/>
  <c r="W31" i="63" s="1"/>
  <c r="D42" i="83"/>
  <c r="F40" i="83"/>
  <c r="C39" i="83"/>
  <c r="H38" i="83"/>
  <c r="E37" i="83"/>
  <c r="C41" i="83"/>
  <c r="E40" i="83"/>
  <c r="H39" i="83"/>
  <c r="B38" i="83"/>
  <c r="D37" i="83"/>
  <c r="C42" i="83"/>
  <c r="D41" i="83"/>
  <c r="C40" i="83"/>
  <c r="D39" i="83"/>
  <c r="D38" i="83"/>
  <c r="C37" i="83"/>
  <c r="E42" i="83"/>
  <c r="G39" i="83"/>
  <c r="E38" i="83"/>
  <c r="B42" i="83"/>
  <c r="F39" i="83"/>
  <c r="C38" i="83"/>
  <c r="H40" i="83"/>
  <c r="E39" i="83"/>
  <c r="G41" i="83"/>
  <c r="D40" i="83"/>
  <c r="H37" i="83"/>
  <c r="F38" i="83"/>
  <c r="B37" i="83"/>
  <c r="H41" i="83"/>
  <c r="G40" i="83"/>
  <c r="B39" i="83"/>
  <c r="H42" i="83"/>
  <c r="F41" i="83"/>
  <c r="B40" i="83"/>
  <c r="G37" i="83"/>
  <c r="F37" i="83"/>
  <c r="G38" i="83"/>
  <c r="K35" i="83"/>
  <c r="G42" i="83"/>
  <c r="E41" i="83"/>
  <c r="F42" i="83"/>
  <c r="B41" i="83"/>
  <c r="N33" i="74"/>
  <c r="K32" i="74"/>
  <c r="P31" i="74"/>
  <c r="M30" i="74"/>
  <c r="O28" i="74"/>
  <c r="O33" i="74"/>
  <c r="Q32" i="74"/>
  <c r="K31" i="74"/>
  <c r="N30" i="74"/>
  <c r="P29" i="74"/>
  <c r="T26" i="74"/>
  <c r="M33" i="74"/>
  <c r="P32" i="74"/>
  <c r="L30" i="74"/>
  <c r="O29" i="74"/>
  <c r="M32" i="74"/>
  <c r="O31" i="74"/>
  <c r="L29" i="74"/>
  <c r="N28" i="74"/>
  <c r="L33" i="74"/>
  <c r="L31" i="74"/>
  <c r="Q30" i="74"/>
  <c r="P28" i="74"/>
  <c r="K33" i="74"/>
  <c r="P30" i="74"/>
  <c r="M28" i="74"/>
  <c r="O32" i="74"/>
  <c r="O30" i="74"/>
  <c r="L28" i="74"/>
  <c r="L32" i="74"/>
  <c r="Q29" i="74"/>
  <c r="M31" i="74"/>
  <c r="Q28" i="74"/>
  <c r="N32" i="74"/>
  <c r="K28" i="74"/>
  <c r="N29" i="74"/>
  <c r="K30" i="74"/>
  <c r="P33" i="74"/>
  <c r="N31" i="74"/>
  <c r="Q33" i="74"/>
  <c r="M29" i="74"/>
  <c r="K29" i="74"/>
  <c r="Q31" i="74"/>
  <c r="V33" i="80"/>
  <c r="X31" i="80"/>
  <c r="U30" i="80"/>
  <c r="Z29" i="80"/>
  <c r="W28" i="80"/>
  <c r="U33" i="80"/>
  <c r="Z32" i="80"/>
  <c r="W31" i="80"/>
  <c r="T30" i="80"/>
  <c r="Y29" i="80"/>
  <c r="V28" i="80"/>
  <c r="Z33" i="80"/>
  <c r="Y32" i="80"/>
  <c r="Z31" i="80"/>
  <c r="Y30" i="80"/>
  <c r="X29" i="80"/>
  <c r="Y28" i="80"/>
  <c r="Y33" i="80"/>
  <c r="X32" i="80"/>
  <c r="Y31" i="80"/>
  <c r="X30" i="80"/>
  <c r="W29" i="80"/>
  <c r="X28" i="80"/>
  <c r="W33" i="80"/>
  <c r="V32" i="80"/>
  <c r="U31" i="80"/>
  <c r="V30" i="80"/>
  <c r="U29" i="80"/>
  <c r="T28" i="80"/>
  <c r="W32" i="80"/>
  <c r="U28" i="80"/>
  <c r="U32" i="80"/>
  <c r="T32" i="80"/>
  <c r="V31" i="80"/>
  <c r="T31" i="80"/>
  <c r="Z30" i="80"/>
  <c r="V29" i="80"/>
  <c r="T29" i="80"/>
  <c r="B35" i="80"/>
  <c r="X33" i="80"/>
  <c r="Z28" i="80"/>
  <c r="T33" i="80"/>
  <c r="W30" i="80"/>
  <c r="Z33" i="60"/>
  <c r="W32" i="60"/>
  <c r="T31" i="60"/>
  <c r="Y30" i="60"/>
  <c r="V29" i="60"/>
  <c r="Y33" i="60"/>
  <c r="V32" i="60"/>
  <c r="X30" i="60"/>
  <c r="U29" i="60"/>
  <c r="Z28" i="60"/>
  <c r="W33" i="60"/>
  <c r="X32" i="60"/>
  <c r="W31" i="60"/>
  <c r="V30" i="60"/>
  <c r="W29" i="60"/>
  <c r="V28" i="60"/>
  <c r="V33" i="60"/>
  <c r="U32" i="60"/>
  <c r="V31" i="60"/>
  <c r="U30" i="60"/>
  <c r="T29" i="60"/>
  <c r="U28" i="60"/>
  <c r="U33" i="60"/>
  <c r="T32" i="60"/>
  <c r="U31" i="60"/>
  <c r="T30" i="60"/>
  <c r="T28" i="60"/>
  <c r="B35" i="60"/>
  <c r="Z32" i="60"/>
  <c r="Y31" i="60"/>
  <c r="Z30" i="60"/>
  <c r="Y29" i="60"/>
  <c r="X28" i="60"/>
  <c r="X33" i="60"/>
  <c r="Y32" i="60"/>
  <c r="X31" i="60"/>
  <c r="W30" i="60"/>
  <c r="X29" i="60"/>
  <c r="W28" i="60"/>
  <c r="T33" i="60"/>
  <c r="Z31" i="60"/>
  <c r="Z29" i="60"/>
  <c r="Y28" i="60"/>
  <c r="P33" i="77"/>
  <c r="M32" i="77"/>
  <c r="O30" i="77"/>
  <c r="L29" i="77"/>
  <c r="Q28" i="77"/>
  <c r="O33" i="77"/>
  <c r="L31" i="77"/>
  <c r="N30" i="77"/>
  <c r="Q29" i="77"/>
  <c r="K28" i="77"/>
  <c r="N33" i="77"/>
  <c r="Q32" i="77"/>
  <c r="K31" i="77"/>
  <c r="M30" i="77"/>
  <c r="P29" i="77"/>
  <c r="T26" i="77"/>
  <c r="L33" i="77"/>
  <c r="O32" i="77"/>
  <c r="Q31" i="77"/>
  <c r="K30" i="77"/>
  <c r="N29" i="77"/>
  <c r="P28" i="77"/>
  <c r="L32" i="77"/>
  <c r="K32" i="77"/>
  <c r="P31" i="77"/>
  <c r="O29" i="77"/>
  <c r="O31" i="77"/>
  <c r="M29" i="77"/>
  <c r="M33" i="77"/>
  <c r="M31" i="77"/>
  <c r="O28" i="77"/>
  <c r="P30" i="77"/>
  <c r="L30" i="77"/>
  <c r="N31" i="77"/>
  <c r="P32" i="77"/>
  <c r="M28" i="77"/>
  <c r="K33" i="77"/>
  <c r="Q30" i="77"/>
  <c r="N32" i="77"/>
  <c r="L28" i="77"/>
  <c r="Q33" i="77"/>
  <c r="N28" i="77"/>
  <c r="K29" i="77"/>
  <c r="D51" i="65"/>
  <c r="C50" i="65"/>
  <c r="B49" i="65"/>
  <c r="Y42" i="65"/>
  <c r="V41" i="65"/>
  <c r="X39" i="65"/>
  <c r="U38" i="65"/>
  <c r="Z37" i="65"/>
  <c r="G50" i="65"/>
  <c r="E49" i="65"/>
  <c r="C48" i="65"/>
  <c r="Z42" i="65"/>
  <c r="V40" i="65"/>
  <c r="Y39" i="65"/>
  <c r="U37" i="65"/>
  <c r="H51" i="65"/>
  <c r="F50" i="65"/>
  <c r="D49" i="65"/>
  <c r="B48" i="65"/>
  <c r="X42" i="65"/>
  <c r="U40" i="65"/>
  <c r="W39" i="65"/>
  <c r="Z38" i="65"/>
  <c r="T37" i="65"/>
  <c r="G51" i="65"/>
  <c r="E50" i="65"/>
  <c r="C49" i="65"/>
  <c r="W42" i="65"/>
  <c r="Z41" i="65"/>
  <c r="T40" i="65"/>
  <c r="V39" i="65"/>
  <c r="Y38" i="65"/>
  <c r="E51" i="65"/>
  <c r="B50" i="65"/>
  <c r="G48" i="65"/>
  <c r="U42" i="65"/>
  <c r="X41" i="65"/>
  <c r="Z40" i="65"/>
  <c r="T39" i="65"/>
  <c r="W38" i="65"/>
  <c r="Y37" i="65"/>
  <c r="H49" i="65"/>
  <c r="V38" i="65"/>
  <c r="X37" i="65"/>
  <c r="F49" i="65"/>
  <c r="V37" i="65"/>
  <c r="B51" i="65"/>
  <c r="E48" i="65"/>
  <c r="U41" i="65"/>
  <c r="X40" i="65"/>
  <c r="G49" i="65"/>
  <c r="T42" i="65"/>
  <c r="Z39" i="65"/>
  <c r="H48" i="65"/>
  <c r="U39" i="65"/>
  <c r="F51" i="65"/>
  <c r="Y41" i="65"/>
  <c r="W37" i="65"/>
  <c r="C51" i="65"/>
  <c r="W41" i="65"/>
  <c r="H50" i="65"/>
  <c r="D50" i="65"/>
  <c r="D48" i="65"/>
  <c r="W40" i="65"/>
  <c r="X38" i="65"/>
  <c r="V42" i="65"/>
  <c r="T41" i="65"/>
  <c r="Y40" i="65"/>
  <c r="T38" i="65"/>
  <c r="F48" i="65"/>
  <c r="O41" i="61"/>
  <c r="L40" i="61"/>
  <c r="Q39" i="61"/>
  <c r="N38" i="61"/>
  <c r="K37" i="61"/>
  <c r="Q42" i="61"/>
  <c r="N41" i="61"/>
  <c r="K40" i="61"/>
  <c r="N42" i="61"/>
  <c r="K41" i="61"/>
  <c r="P40" i="61"/>
  <c r="M39" i="61"/>
  <c r="O37" i="61"/>
  <c r="M42" i="61"/>
  <c r="O40" i="61"/>
  <c r="L39" i="61"/>
  <c r="Q38" i="61"/>
  <c r="N37" i="61"/>
  <c r="T35" i="61"/>
  <c r="M40" i="61"/>
  <c r="O38" i="61"/>
  <c r="P42" i="61"/>
  <c r="M38" i="61"/>
  <c r="O42" i="61"/>
  <c r="P39" i="61"/>
  <c r="L38" i="61"/>
  <c r="K42" i="61"/>
  <c r="P41" i="61"/>
  <c r="N39" i="61"/>
  <c r="Q37" i="61"/>
  <c r="K39" i="61"/>
  <c r="Q41" i="61"/>
  <c r="L37" i="61"/>
  <c r="Q40" i="61"/>
  <c r="P38" i="61"/>
  <c r="N40" i="61"/>
  <c r="M41" i="61"/>
  <c r="P37" i="61"/>
  <c r="L41" i="61"/>
  <c r="M37" i="61"/>
  <c r="K38" i="61"/>
  <c r="O39" i="61"/>
  <c r="L42" i="61"/>
  <c r="U31" i="62" l="1"/>
  <c r="V29" i="62"/>
  <c r="U30" i="62"/>
  <c r="Y29" i="62"/>
  <c r="W31" i="62"/>
  <c r="Z28" i="62"/>
  <c r="Z30" i="62"/>
  <c r="W33" i="62"/>
  <c r="Z29" i="62"/>
  <c r="T33" i="62"/>
  <c r="V28" i="62"/>
  <c r="X31" i="62"/>
  <c r="W29" i="62"/>
  <c r="T32" i="62"/>
  <c r="W28" i="62"/>
  <c r="Y32" i="62"/>
  <c r="Y33" i="62"/>
  <c r="T28" i="62"/>
  <c r="Y31" i="62"/>
  <c r="X33" i="62"/>
  <c r="X29" i="62"/>
  <c r="X30" i="62"/>
  <c r="Z33" i="62"/>
  <c r="V30" i="62"/>
  <c r="W30" i="62"/>
  <c r="U32" i="62"/>
  <c r="V31" i="62"/>
  <c r="X32" i="62"/>
  <c r="Y30" i="62"/>
  <c r="T30" i="62"/>
  <c r="Y28" i="62"/>
  <c r="U29" i="62"/>
  <c r="W32" i="62"/>
  <c r="X28" i="62"/>
  <c r="U33" i="62"/>
  <c r="Z31" i="62"/>
  <c r="U28" i="62"/>
  <c r="B35" i="62"/>
  <c r="T31" i="62"/>
  <c r="V33" i="62"/>
  <c r="Z32" i="62"/>
  <c r="T29" i="62"/>
  <c r="V32" i="62"/>
  <c r="Q42" i="85"/>
  <c r="N41" i="85"/>
  <c r="K40" i="85"/>
  <c r="P39" i="85"/>
  <c r="M38" i="85"/>
  <c r="P42" i="85"/>
  <c r="N42" i="85"/>
  <c r="K41" i="85"/>
  <c r="P40" i="85"/>
  <c r="M39" i="85"/>
  <c r="O37" i="85"/>
  <c r="L42" i="85"/>
  <c r="M42" i="85"/>
  <c r="O40" i="85"/>
  <c r="L39" i="85"/>
  <c r="Q38" i="85"/>
  <c r="N37" i="85"/>
  <c r="T35" i="85"/>
  <c r="O42" i="85"/>
  <c r="Q40" i="85"/>
  <c r="K39" i="85"/>
  <c r="P37" i="85"/>
  <c r="K42" i="85"/>
  <c r="N40" i="85"/>
  <c r="M37" i="85"/>
  <c r="Q41" i="85"/>
  <c r="M40" i="85"/>
  <c r="P38" i="85"/>
  <c r="L37" i="85"/>
  <c r="P41" i="85"/>
  <c r="L40" i="85"/>
  <c r="O38" i="85"/>
  <c r="K37" i="85"/>
  <c r="O41" i="85"/>
  <c r="N38" i="85"/>
  <c r="L38" i="85"/>
  <c r="M41" i="85"/>
  <c r="K38" i="85"/>
  <c r="N39" i="85"/>
  <c r="Q37" i="85"/>
  <c r="L41" i="85"/>
  <c r="Q39" i="85"/>
  <c r="O39" i="85"/>
  <c r="F41" i="84"/>
  <c r="C40" i="84"/>
  <c r="H39" i="84"/>
  <c r="E38" i="84"/>
  <c r="B37" i="84"/>
  <c r="G42" i="84"/>
  <c r="D41" i="84"/>
  <c r="F39" i="84"/>
  <c r="C38" i="84"/>
  <c r="H37" i="84"/>
  <c r="F42" i="84"/>
  <c r="C41" i="84"/>
  <c r="H40" i="84"/>
  <c r="E39" i="84"/>
  <c r="B38" i="84"/>
  <c r="G37" i="84"/>
  <c r="E42" i="84"/>
  <c r="B41" i="84"/>
  <c r="G40" i="84"/>
  <c r="D39" i="84"/>
  <c r="F37" i="84"/>
  <c r="D42" i="84"/>
  <c r="F40" i="84"/>
  <c r="C39" i="84"/>
  <c r="H38" i="84"/>
  <c r="E37" i="84"/>
  <c r="C42" i="84"/>
  <c r="H41" i="84"/>
  <c r="E40" i="84"/>
  <c r="B39" i="84"/>
  <c r="G38" i="84"/>
  <c r="D37" i="84"/>
  <c r="G41" i="84"/>
  <c r="F38" i="84"/>
  <c r="E41" i="84"/>
  <c r="D38" i="84"/>
  <c r="H42" i="84"/>
  <c r="G39" i="84"/>
  <c r="K35" i="84"/>
  <c r="D40" i="84"/>
  <c r="B40" i="84"/>
  <c r="C37" i="84"/>
  <c r="B42" i="84"/>
  <c r="E42" i="4"/>
  <c r="B41" i="4"/>
  <c r="G40" i="4"/>
  <c r="D39" i="4"/>
  <c r="A38" i="4"/>
  <c r="F37" i="4"/>
  <c r="F42" i="4"/>
  <c r="B40" i="4"/>
  <c r="E39" i="4"/>
  <c r="G38" i="4"/>
  <c r="A37" i="4"/>
  <c r="D42" i="4"/>
  <c r="G41" i="4"/>
  <c r="A40" i="4"/>
  <c r="C39" i="4"/>
  <c r="F38" i="4"/>
  <c r="E41" i="4"/>
  <c r="A41" i="4"/>
  <c r="D40" i="4"/>
  <c r="G39" i="4"/>
  <c r="C42" i="4"/>
  <c r="F41" i="4"/>
  <c r="B39" i="4"/>
  <c r="E38" i="4"/>
  <c r="B42" i="4"/>
  <c r="A39" i="4"/>
  <c r="D38" i="4"/>
  <c r="G37" i="4"/>
  <c r="C41" i="4"/>
  <c r="E40" i="4"/>
  <c r="D37" i="4"/>
  <c r="A42" i="4"/>
  <c r="D41" i="4"/>
  <c r="F40" i="4"/>
  <c r="C38" i="4"/>
  <c r="E37" i="4"/>
  <c r="I35" i="4"/>
  <c r="B38" i="4"/>
  <c r="C37" i="4"/>
  <c r="B37" i="4"/>
  <c r="C40" i="4"/>
  <c r="F39" i="4"/>
  <c r="G42" i="4"/>
  <c r="W33" i="59"/>
  <c r="T32" i="59"/>
  <c r="Y31" i="59"/>
  <c r="V30" i="59"/>
  <c r="X28" i="59"/>
  <c r="X33" i="59"/>
  <c r="Z32" i="59"/>
  <c r="T31" i="59"/>
  <c r="W30" i="59"/>
  <c r="Y29" i="59"/>
  <c r="U33" i="59"/>
  <c r="X32" i="59"/>
  <c r="T30" i="59"/>
  <c r="W29" i="59"/>
  <c r="Z28" i="59"/>
  <c r="V32" i="59"/>
  <c r="X31" i="59"/>
  <c r="U29" i="59"/>
  <c r="W28" i="59"/>
  <c r="B35" i="59"/>
  <c r="Z31" i="59"/>
  <c r="X29" i="59"/>
  <c r="U31" i="59"/>
  <c r="Y28" i="59"/>
  <c r="U30" i="59"/>
  <c r="T28" i="59"/>
  <c r="Z33" i="59"/>
  <c r="W31" i="59"/>
  <c r="V29" i="59"/>
  <c r="V33" i="59"/>
  <c r="Z30" i="59"/>
  <c r="Y33" i="59"/>
  <c r="V31" i="59"/>
  <c r="T29" i="59"/>
  <c r="W32" i="59"/>
  <c r="T33" i="59"/>
  <c r="Y30" i="59"/>
  <c r="V28" i="59"/>
  <c r="Y32" i="59"/>
  <c r="X30" i="59"/>
  <c r="U28" i="59"/>
  <c r="Z29" i="59"/>
  <c r="U32" i="59"/>
  <c r="Z33" i="58"/>
  <c r="W32" i="58"/>
  <c r="T31" i="58"/>
  <c r="Y30" i="58"/>
  <c r="V29" i="58"/>
  <c r="T33" i="58"/>
  <c r="V32" i="58"/>
  <c r="Y31" i="58"/>
  <c r="U29" i="58"/>
  <c r="X28" i="58"/>
  <c r="U32" i="58"/>
  <c r="X31" i="58"/>
  <c r="T29" i="58"/>
  <c r="W28" i="58"/>
  <c r="U28" i="58"/>
  <c r="V31" i="58"/>
  <c r="Z32" i="58"/>
  <c r="V30" i="58"/>
  <c r="Y29" i="58"/>
  <c r="V33" i="58"/>
  <c r="Y32" i="58"/>
  <c r="U30" i="58"/>
  <c r="X29" i="58"/>
  <c r="Z28" i="58"/>
  <c r="B35" i="58"/>
  <c r="T32" i="58"/>
  <c r="W31" i="58"/>
  <c r="Z30" i="58"/>
  <c r="V28" i="58"/>
  <c r="Y33" i="58"/>
  <c r="X30" i="58"/>
  <c r="W33" i="58"/>
  <c r="X33" i="58"/>
  <c r="U31" i="58"/>
  <c r="W30" i="58"/>
  <c r="Z29" i="58"/>
  <c r="T28" i="58"/>
  <c r="U33" i="58"/>
  <c r="W29" i="58"/>
  <c r="X32" i="58"/>
  <c r="Y28" i="58"/>
  <c r="Z31" i="58"/>
  <c r="T30" i="58"/>
  <c r="C42" i="23"/>
  <c r="E40" i="23"/>
  <c r="B39" i="23"/>
  <c r="G38" i="23"/>
  <c r="D37" i="23"/>
  <c r="D42" i="23"/>
  <c r="F41" i="23"/>
  <c r="C39" i="23"/>
  <c r="E38" i="23"/>
  <c r="A42" i="23"/>
  <c r="D41" i="23"/>
  <c r="G40" i="23"/>
  <c r="C38" i="23"/>
  <c r="F37" i="23"/>
  <c r="I35" i="23"/>
  <c r="E42" i="23"/>
  <c r="A41" i="23"/>
  <c r="F39" i="23"/>
  <c r="B38" i="23"/>
  <c r="G37" i="23"/>
  <c r="F38" i="23"/>
  <c r="B42" i="23"/>
  <c r="E39" i="23"/>
  <c r="A38" i="23"/>
  <c r="D40" i="23"/>
  <c r="A39" i="23"/>
  <c r="G42" i="23"/>
  <c r="F40" i="23"/>
  <c r="D39" i="23"/>
  <c r="A40" i="23"/>
  <c r="B37" i="23"/>
  <c r="G41" i="23"/>
  <c r="C40" i="23"/>
  <c r="E37" i="23"/>
  <c r="E41" i="23"/>
  <c r="B40" i="23"/>
  <c r="C37" i="23"/>
  <c r="C41" i="23"/>
  <c r="D38" i="23"/>
  <c r="B41" i="23"/>
  <c r="G39" i="23"/>
  <c r="F42" i="23"/>
  <c r="A37" i="23"/>
  <c r="G42" i="78"/>
  <c r="D41" i="78"/>
  <c r="F39" i="78"/>
  <c r="C38" i="78"/>
  <c r="H37" i="78"/>
  <c r="F42" i="78"/>
  <c r="C40" i="78"/>
  <c r="E39" i="78"/>
  <c r="H38" i="78"/>
  <c r="B37" i="78"/>
  <c r="H41" i="78"/>
  <c r="H40" i="78"/>
  <c r="H42" i="78"/>
  <c r="G41" i="78"/>
  <c r="G40" i="78"/>
  <c r="H39" i="78"/>
  <c r="G38" i="78"/>
  <c r="G37" i="78"/>
  <c r="E42" i="78"/>
  <c r="F41" i="78"/>
  <c r="F40" i="78"/>
  <c r="G39" i="78"/>
  <c r="F38" i="78"/>
  <c r="F37" i="78"/>
  <c r="C42" i="78"/>
  <c r="C41" i="78"/>
  <c r="D40" i="78"/>
  <c r="C39" i="78"/>
  <c r="D38" i="78"/>
  <c r="D37" i="78"/>
  <c r="B42" i="78"/>
  <c r="B41" i="78"/>
  <c r="B40" i="78"/>
  <c r="B39" i="78"/>
  <c r="B38" i="78"/>
  <c r="C37" i="78"/>
  <c r="K35" i="78"/>
  <c r="D42" i="78"/>
  <c r="E38" i="78"/>
  <c r="E41" i="78"/>
  <c r="E40" i="78"/>
  <c r="D39" i="78"/>
  <c r="E37" i="78"/>
  <c r="Y33" i="68"/>
  <c r="V32" i="68"/>
  <c r="X30" i="68"/>
  <c r="U29" i="68"/>
  <c r="Z28" i="68"/>
  <c r="V33" i="68"/>
  <c r="Y32" i="68"/>
  <c r="U30" i="68"/>
  <c r="X29" i="68"/>
  <c r="U33" i="68"/>
  <c r="X32" i="68"/>
  <c r="Z31" i="68"/>
  <c r="T30" i="68"/>
  <c r="W29" i="68"/>
  <c r="Y28" i="68"/>
  <c r="T33" i="68"/>
  <c r="W32" i="68"/>
  <c r="Y31" i="68"/>
  <c r="V29" i="68"/>
  <c r="X28" i="68"/>
  <c r="B35" i="68"/>
  <c r="T32" i="68"/>
  <c r="W31" i="68"/>
  <c r="Z30" i="68"/>
  <c r="V28" i="68"/>
  <c r="T31" i="68"/>
  <c r="V30" i="68"/>
  <c r="Y29" i="68"/>
  <c r="T29" i="68"/>
  <c r="W28" i="68"/>
  <c r="Z33" i="68"/>
  <c r="U28" i="68"/>
  <c r="U32" i="68"/>
  <c r="X31" i="68"/>
  <c r="V31" i="68"/>
  <c r="Z32" i="68"/>
  <c r="Y30" i="68"/>
  <c r="W30" i="68"/>
  <c r="X33" i="68"/>
  <c r="Z29" i="68"/>
  <c r="T28" i="68"/>
  <c r="W33" i="68"/>
  <c r="U31" i="68"/>
  <c r="W33" i="70"/>
  <c r="T32" i="70"/>
  <c r="Y31" i="70"/>
  <c r="V30" i="70"/>
  <c r="X28" i="70"/>
  <c r="U33" i="70"/>
  <c r="X32" i="70"/>
  <c r="T30" i="70"/>
  <c r="W29" i="70"/>
  <c r="Z28" i="70"/>
  <c r="T33" i="70"/>
  <c r="W32" i="70"/>
  <c r="Z31" i="70"/>
  <c r="V29" i="70"/>
  <c r="Y28" i="70"/>
  <c r="Z33" i="70"/>
  <c r="V31" i="70"/>
  <c r="Y30" i="70"/>
  <c r="U28" i="70"/>
  <c r="V32" i="70"/>
  <c r="U30" i="70"/>
  <c r="Z29" i="70"/>
  <c r="X33" i="70"/>
  <c r="X29" i="70"/>
  <c r="V33" i="70"/>
  <c r="Z32" i="70"/>
  <c r="U29" i="70"/>
  <c r="Y32" i="70"/>
  <c r="T29" i="70"/>
  <c r="W28" i="70"/>
  <c r="W31" i="70"/>
  <c r="T28" i="70"/>
  <c r="B35" i="70"/>
  <c r="X30" i="70"/>
  <c r="Y33" i="70"/>
  <c r="W30" i="70"/>
  <c r="X31" i="70"/>
  <c r="V28" i="70"/>
  <c r="Y29" i="70"/>
  <c r="U31" i="70"/>
  <c r="T31" i="70"/>
  <c r="Z30" i="70"/>
  <c r="U32" i="70"/>
  <c r="M42" i="79"/>
  <c r="O40" i="79"/>
  <c r="L39" i="79"/>
  <c r="Q38" i="79"/>
  <c r="K42" i="79"/>
  <c r="P41" i="79"/>
  <c r="M40" i="79"/>
  <c r="O38" i="79"/>
  <c r="L37" i="79"/>
  <c r="L42" i="79"/>
  <c r="L41" i="79"/>
  <c r="K40" i="79"/>
  <c r="K39" i="79"/>
  <c r="K38" i="79"/>
  <c r="N37" i="79"/>
  <c r="K41" i="79"/>
  <c r="M37" i="79"/>
  <c r="Q39" i="79"/>
  <c r="N40" i="79"/>
  <c r="P39" i="79"/>
  <c r="K37" i="79"/>
  <c r="L40" i="79"/>
  <c r="O39" i="79"/>
  <c r="P42" i="79"/>
  <c r="M39" i="79"/>
  <c r="N38" i="79"/>
  <c r="T35" i="79"/>
  <c r="N39" i="79"/>
  <c r="Q40" i="79"/>
  <c r="O41" i="79"/>
  <c r="Q42" i="79"/>
  <c r="N41" i="79"/>
  <c r="Q37" i="79"/>
  <c r="M41" i="79"/>
  <c r="P38" i="79"/>
  <c r="M38" i="79"/>
  <c r="L38" i="79"/>
  <c r="O42" i="79"/>
  <c r="P37" i="79"/>
  <c r="N42" i="79"/>
  <c r="O37" i="79"/>
  <c r="Q41" i="79"/>
  <c r="P40" i="79"/>
  <c r="N42" i="83"/>
  <c r="K41" i="83"/>
  <c r="P40" i="83"/>
  <c r="M39" i="83"/>
  <c r="O37" i="83"/>
  <c r="K42" i="83"/>
  <c r="N41" i="83"/>
  <c r="Q40" i="83"/>
  <c r="M38" i="83"/>
  <c r="P37" i="83"/>
  <c r="P42" i="83"/>
  <c r="P41" i="83"/>
  <c r="O40" i="83"/>
  <c r="P39" i="83"/>
  <c r="P38" i="83"/>
  <c r="Q37" i="83"/>
  <c r="O41" i="83"/>
  <c r="L40" i="83"/>
  <c r="N37" i="83"/>
  <c r="Q42" i="83"/>
  <c r="M41" i="83"/>
  <c r="K40" i="83"/>
  <c r="Q38" i="83"/>
  <c r="M37" i="83"/>
  <c r="O42" i="83"/>
  <c r="L41" i="83"/>
  <c r="O38" i="83"/>
  <c r="L37" i="83"/>
  <c r="L42" i="83"/>
  <c r="O39" i="83"/>
  <c r="L38" i="83"/>
  <c r="Q41" i="83"/>
  <c r="M40" i="83"/>
  <c r="K39" i="83"/>
  <c r="M42" i="83"/>
  <c r="T35" i="83"/>
  <c r="Q39" i="83"/>
  <c r="N38" i="83"/>
  <c r="K37" i="83"/>
  <c r="N39" i="83"/>
  <c r="L39" i="83"/>
  <c r="K38" i="83"/>
  <c r="N40" i="83"/>
  <c r="G42" i="66"/>
  <c r="D41" i="66"/>
  <c r="F39" i="66"/>
  <c r="C38" i="66"/>
  <c r="H37" i="66"/>
  <c r="H42" i="66"/>
  <c r="D40" i="66"/>
  <c r="G39" i="66"/>
  <c r="C37" i="66"/>
  <c r="K35" i="66"/>
  <c r="H41" i="66"/>
  <c r="H40" i="66"/>
  <c r="H38" i="66"/>
  <c r="F42" i="66"/>
  <c r="G41" i="66"/>
  <c r="G40" i="66"/>
  <c r="H39" i="66"/>
  <c r="G38" i="66"/>
  <c r="G37" i="66"/>
  <c r="D42" i="66"/>
  <c r="E41" i="66"/>
  <c r="E40" i="66"/>
  <c r="D39" i="66"/>
  <c r="E38" i="66"/>
  <c r="E37" i="66"/>
  <c r="E42" i="66"/>
  <c r="F41" i="66"/>
  <c r="F40" i="66"/>
  <c r="E39" i="66"/>
  <c r="F38" i="66"/>
  <c r="F37" i="66"/>
  <c r="B41" i="66"/>
  <c r="B39" i="66"/>
  <c r="B37" i="66"/>
  <c r="B42" i="66"/>
  <c r="B40" i="66"/>
  <c r="B38" i="66"/>
  <c r="C41" i="66"/>
  <c r="D37" i="66"/>
  <c r="C40" i="66"/>
  <c r="C42" i="66"/>
  <c r="C39" i="66"/>
  <c r="D38" i="66"/>
  <c r="G42" i="71"/>
  <c r="D41" i="71"/>
  <c r="F39" i="71"/>
  <c r="C38" i="71"/>
  <c r="H37" i="71"/>
  <c r="B41" i="71"/>
  <c r="E40" i="71"/>
  <c r="H39" i="71"/>
  <c r="D37" i="71"/>
  <c r="H42" i="71"/>
  <c r="D40" i="71"/>
  <c r="G39" i="71"/>
  <c r="C37" i="71"/>
  <c r="F42" i="71"/>
  <c r="C40" i="71"/>
  <c r="E39" i="71"/>
  <c r="H38" i="71"/>
  <c r="B37" i="71"/>
  <c r="D42" i="71"/>
  <c r="G41" i="71"/>
  <c r="C39" i="71"/>
  <c r="F38" i="71"/>
  <c r="C42" i="71"/>
  <c r="F41" i="71"/>
  <c r="H40" i="71"/>
  <c r="B42" i="71"/>
  <c r="E41" i="71"/>
  <c r="G40" i="71"/>
  <c r="C41" i="71"/>
  <c r="F40" i="71"/>
  <c r="B39" i="71"/>
  <c r="E38" i="71"/>
  <c r="G37" i="71"/>
  <c r="E42" i="71"/>
  <c r="B40" i="71"/>
  <c r="G38" i="71"/>
  <c r="D38" i="71"/>
  <c r="D39" i="71"/>
  <c r="F37" i="71"/>
  <c r="K35" i="71"/>
  <c r="H41" i="71"/>
  <c r="B38" i="71"/>
  <c r="E37" i="71"/>
  <c r="X33" i="74"/>
  <c r="U32" i="74"/>
  <c r="Z31" i="74"/>
  <c r="W30" i="74"/>
  <c r="T29" i="74"/>
  <c r="Y28" i="74"/>
  <c r="Z33" i="74"/>
  <c r="V31" i="74"/>
  <c r="Y30" i="74"/>
  <c r="U28" i="74"/>
  <c r="Y33" i="74"/>
  <c r="U31" i="74"/>
  <c r="X30" i="74"/>
  <c r="Z29" i="74"/>
  <c r="T28" i="74"/>
  <c r="U33" i="74"/>
  <c r="X32" i="74"/>
  <c r="T30" i="74"/>
  <c r="W29" i="74"/>
  <c r="Z28" i="74"/>
  <c r="V32" i="74"/>
  <c r="Y29" i="74"/>
  <c r="T32" i="74"/>
  <c r="Y31" i="74"/>
  <c r="X29" i="74"/>
  <c r="B35" i="74"/>
  <c r="X31" i="74"/>
  <c r="V29" i="74"/>
  <c r="V33" i="74"/>
  <c r="T31" i="74"/>
  <c r="X28" i="74"/>
  <c r="W32" i="74"/>
  <c r="W33" i="74"/>
  <c r="U29" i="74"/>
  <c r="T33" i="74"/>
  <c r="Z30" i="74"/>
  <c r="W31" i="74"/>
  <c r="U30" i="74"/>
  <c r="V30" i="74"/>
  <c r="Y32" i="74"/>
  <c r="W28" i="74"/>
  <c r="Z32" i="74"/>
  <c r="V28" i="74"/>
  <c r="F41" i="57"/>
  <c r="C40" i="57"/>
  <c r="H39" i="57"/>
  <c r="E38" i="57"/>
  <c r="B37" i="57"/>
  <c r="F42" i="57"/>
  <c r="B40" i="57"/>
  <c r="E39" i="57"/>
  <c r="H38" i="57"/>
  <c r="H42" i="57"/>
  <c r="H41" i="57"/>
  <c r="H40" i="57"/>
  <c r="H37" i="57"/>
  <c r="D41" i="57"/>
  <c r="E40" i="57"/>
  <c r="D39" i="57"/>
  <c r="B41" i="57"/>
  <c r="B39" i="57"/>
  <c r="B38" i="57"/>
  <c r="C37" i="57"/>
  <c r="G42" i="57"/>
  <c r="G41" i="57"/>
  <c r="G40" i="57"/>
  <c r="G39" i="57"/>
  <c r="G38" i="57"/>
  <c r="G37" i="57"/>
  <c r="D42" i="57"/>
  <c r="D38" i="57"/>
  <c r="E42" i="57"/>
  <c r="E41" i="57"/>
  <c r="F40" i="57"/>
  <c r="F39" i="57"/>
  <c r="F38" i="57"/>
  <c r="F37" i="57"/>
  <c r="E37" i="57"/>
  <c r="B42" i="57"/>
  <c r="C42" i="57"/>
  <c r="C41" i="57"/>
  <c r="D40" i="57"/>
  <c r="C39" i="57"/>
  <c r="C38" i="57"/>
  <c r="D37" i="57"/>
  <c r="K35" i="57"/>
  <c r="Z33" i="77"/>
  <c r="W32" i="77"/>
  <c r="T31" i="77"/>
  <c r="Y30" i="77"/>
  <c r="V29" i="77"/>
  <c r="B35" i="77"/>
  <c r="T32" i="77"/>
  <c r="W31" i="77"/>
  <c r="Z30" i="77"/>
  <c r="V28" i="77"/>
  <c r="Y33" i="77"/>
  <c r="V31" i="77"/>
  <c r="X30" i="77"/>
  <c r="U28" i="77"/>
  <c r="W33" i="77"/>
  <c r="Z32" i="77"/>
  <c r="V30" i="77"/>
  <c r="Y29" i="77"/>
  <c r="V33" i="77"/>
  <c r="U31" i="77"/>
  <c r="T29" i="77"/>
  <c r="Y28" i="77"/>
  <c r="U33" i="77"/>
  <c r="X28" i="77"/>
  <c r="T33" i="77"/>
  <c r="Y32" i="77"/>
  <c r="W30" i="77"/>
  <c r="W28" i="77"/>
  <c r="V32" i="77"/>
  <c r="T30" i="77"/>
  <c r="Z29" i="77"/>
  <c r="Y31" i="77"/>
  <c r="X31" i="77"/>
  <c r="Z28" i="77"/>
  <c r="X32" i="77"/>
  <c r="T28" i="77"/>
  <c r="W29" i="77"/>
  <c r="U32" i="77"/>
  <c r="X29" i="77"/>
  <c r="U29" i="77"/>
  <c r="Z31" i="77"/>
  <c r="U30" i="77"/>
  <c r="X33" i="77"/>
  <c r="F42" i="67"/>
  <c r="H42" i="67"/>
  <c r="C41" i="67"/>
  <c r="H40" i="67"/>
  <c r="E39" i="67"/>
  <c r="B38" i="67"/>
  <c r="G37" i="67"/>
  <c r="E42" i="67"/>
  <c r="G41" i="67"/>
  <c r="C39" i="67"/>
  <c r="F38" i="67"/>
  <c r="D42" i="67"/>
  <c r="F41" i="67"/>
  <c r="B39" i="67"/>
  <c r="E38" i="67"/>
  <c r="H37" i="67"/>
  <c r="C42" i="67"/>
  <c r="E41" i="67"/>
  <c r="G40" i="67"/>
  <c r="D38" i="67"/>
  <c r="F37" i="67"/>
  <c r="K35" i="67"/>
  <c r="B41" i="67"/>
  <c r="E40" i="67"/>
  <c r="H39" i="67"/>
  <c r="D37" i="67"/>
  <c r="B42" i="67"/>
  <c r="D41" i="67"/>
  <c r="F40" i="67"/>
  <c r="C40" i="67"/>
  <c r="F39" i="67"/>
  <c r="H38" i="67"/>
  <c r="C37" i="67"/>
  <c r="D39" i="67"/>
  <c r="H41" i="67"/>
  <c r="B37" i="67"/>
  <c r="G38" i="67"/>
  <c r="G42" i="67"/>
  <c r="G39" i="67"/>
  <c r="C38" i="67"/>
  <c r="D40" i="67"/>
  <c r="B40" i="67"/>
  <c r="E37" i="67"/>
  <c r="G51" i="61"/>
  <c r="F50" i="61"/>
  <c r="E49" i="61"/>
  <c r="D48" i="61"/>
  <c r="T42" i="61"/>
  <c r="Y41" i="61"/>
  <c r="V40" i="61"/>
  <c r="X38" i="61"/>
  <c r="U37" i="61"/>
  <c r="F51" i="61"/>
  <c r="E50" i="61"/>
  <c r="D49" i="61"/>
  <c r="C48" i="61"/>
  <c r="X41" i="61"/>
  <c r="U40" i="61"/>
  <c r="C51" i="61"/>
  <c r="B50" i="61"/>
  <c r="H48" i="61"/>
  <c r="X42" i="61"/>
  <c r="U41" i="61"/>
  <c r="Z40" i="61"/>
  <c r="W39" i="61"/>
  <c r="T38" i="61"/>
  <c r="Y37" i="61"/>
  <c r="B51" i="61"/>
  <c r="H49" i="61"/>
  <c r="G48" i="61"/>
  <c r="W42" i="61"/>
  <c r="T41" i="61"/>
  <c r="Y40" i="61"/>
  <c r="V39" i="61"/>
  <c r="X37" i="61"/>
  <c r="G50" i="61"/>
  <c r="E48" i="61"/>
  <c r="U42" i="61"/>
  <c r="Z41" i="61"/>
  <c r="U39" i="61"/>
  <c r="Z37" i="61"/>
  <c r="D50" i="61"/>
  <c r="B48" i="61"/>
  <c r="W41" i="61"/>
  <c r="T39" i="61"/>
  <c r="W37" i="61"/>
  <c r="C50" i="61"/>
  <c r="V41" i="61"/>
  <c r="Z38" i="61"/>
  <c r="V37" i="61"/>
  <c r="H51" i="61"/>
  <c r="F49" i="61"/>
  <c r="W40" i="61"/>
  <c r="W38" i="61"/>
  <c r="B49" i="61"/>
  <c r="T40" i="61"/>
  <c r="E51" i="61"/>
  <c r="Y38" i="61"/>
  <c r="T37" i="61"/>
  <c r="F48" i="61"/>
  <c r="G49" i="61"/>
  <c r="X39" i="61"/>
  <c r="D51" i="61"/>
  <c r="Z42" i="61"/>
  <c r="Z39" i="61"/>
  <c r="V38" i="61"/>
  <c r="H50" i="61"/>
  <c r="Y42" i="61"/>
  <c r="Y39" i="61"/>
  <c r="U38" i="61"/>
  <c r="V42" i="61"/>
  <c r="C49" i="61"/>
  <c r="X40" i="61"/>
  <c r="E42" i="82"/>
  <c r="B41" i="82"/>
  <c r="G40" i="82"/>
  <c r="D39" i="82"/>
  <c r="F37" i="82"/>
  <c r="H42" i="82"/>
  <c r="D40" i="82"/>
  <c r="G39" i="82"/>
  <c r="C37" i="82"/>
  <c r="C42" i="82"/>
  <c r="D41" i="82"/>
  <c r="C40" i="82"/>
  <c r="C39" i="82"/>
  <c r="D38" i="82"/>
  <c r="D37" i="82"/>
  <c r="B42" i="82"/>
  <c r="C41" i="82"/>
  <c r="B40" i="82"/>
  <c r="B39" i="82"/>
  <c r="C38" i="82"/>
  <c r="B37" i="82"/>
  <c r="H41" i="82"/>
  <c r="H38" i="82"/>
  <c r="K35" i="82"/>
  <c r="G42" i="82"/>
  <c r="G41" i="82"/>
  <c r="H40" i="82"/>
  <c r="H39" i="82"/>
  <c r="G38" i="82"/>
  <c r="H37" i="82"/>
  <c r="D42" i="82"/>
  <c r="G37" i="82"/>
  <c r="F39" i="82"/>
  <c r="E38" i="82"/>
  <c r="E40" i="82"/>
  <c r="E39" i="82"/>
  <c r="F42" i="82"/>
  <c r="E37" i="82"/>
  <c r="F41" i="82"/>
  <c r="E41" i="82"/>
  <c r="F38" i="82"/>
  <c r="F40" i="82"/>
  <c r="B38" i="82"/>
  <c r="Z33" i="63"/>
  <c r="W32" i="63"/>
  <c r="T31" i="63"/>
  <c r="Y30" i="63"/>
  <c r="V29" i="63"/>
  <c r="V33" i="63"/>
  <c r="Y32" i="63"/>
  <c r="U30" i="63"/>
  <c r="X29" i="63"/>
  <c r="Z28" i="63"/>
  <c r="W33" i="63"/>
  <c r="V32" i="63"/>
  <c r="W30" i="63"/>
  <c r="W29" i="63"/>
  <c r="W28" i="63"/>
  <c r="U33" i="63"/>
  <c r="U32" i="63"/>
  <c r="V31" i="63"/>
  <c r="V30" i="63"/>
  <c r="U29" i="63"/>
  <c r="V28" i="63"/>
  <c r="B35" i="63"/>
  <c r="Z31" i="63"/>
  <c r="X33" i="63"/>
  <c r="X32" i="63"/>
  <c r="X31" i="63"/>
  <c r="X30" i="63"/>
  <c r="Y29" i="63"/>
  <c r="X28" i="63"/>
  <c r="U28" i="63"/>
  <c r="T32" i="63"/>
  <c r="Z32" i="63"/>
  <c r="Z30" i="63"/>
  <c r="Y28" i="63"/>
  <c r="T30" i="63"/>
  <c r="Y33" i="63"/>
  <c r="Z29" i="63"/>
  <c r="T28" i="63"/>
  <c r="Y31" i="63"/>
  <c r="T29" i="63"/>
  <c r="T33" i="63"/>
  <c r="U31" i="63"/>
  <c r="F42" i="69"/>
  <c r="C41" i="69"/>
  <c r="H40" i="69"/>
  <c r="E39" i="69"/>
  <c r="B38" i="69"/>
  <c r="G37" i="69"/>
  <c r="E42" i="69"/>
  <c r="H41" i="69"/>
  <c r="B40" i="69"/>
  <c r="D39" i="69"/>
  <c r="G38" i="69"/>
  <c r="D42" i="69"/>
  <c r="G41" i="69"/>
  <c r="C39" i="69"/>
  <c r="F38" i="69"/>
  <c r="D41" i="69"/>
  <c r="F40" i="69"/>
  <c r="C38" i="69"/>
  <c r="E37" i="69"/>
  <c r="F41" i="69"/>
  <c r="F39" i="69"/>
  <c r="C37" i="69"/>
  <c r="B42" i="69"/>
  <c r="E41" i="69"/>
  <c r="F37" i="69"/>
  <c r="B41" i="69"/>
  <c r="G40" i="69"/>
  <c r="D37" i="69"/>
  <c r="E40" i="69"/>
  <c r="B37" i="69"/>
  <c r="C40" i="69"/>
  <c r="G39" i="69"/>
  <c r="D38" i="69"/>
  <c r="H39" i="69"/>
  <c r="H42" i="69"/>
  <c r="B39" i="69"/>
  <c r="D40" i="69"/>
  <c r="G42" i="69"/>
  <c r="C42" i="69"/>
  <c r="H37" i="69"/>
  <c r="K35" i="69"/>
  <c r="H38" i="69"/>
  <c r="E38" i="69"/>
  <c r="X33" i="75"/>
  <c r="U32" i="75"/>
  <c r="Z31" i="75"/>
  <c r="W30" i="75"/>
  <c r="T29" i="75"/>
  <c r="Y28" i="75"/>
  <c r="U33" i="75"/>
  <c r="Z32" i="75"/>
  <c r="W31" i="75"/>
  <c r="T30" i="75"/>
  <c r="Y29" i="75"/>
  <c r="V28" i="75"/>
  <c r="Y33" i="75"/>
  <c r="X32" i="75"/>
  <c r="X31" i="75"/>
  <c r="X30" i="75"/>
  <c r="W29" i="75"/>
  <c r="W28" i="75"/>
  <c r="W33" i="75"/>
  <c r="T32" i="75"/>
  <c r="Z30" i="75"/>
  <c r="V29" i="75"/>
  <c r="V31" i="75"/>
  <c r="Z28" i="75"/>
  <c r="Z33" i="75"/>
  <c r="V30" i="75"/>
  <c r="V33" i="75"/>
  <c r="U30" i="75"/>
  <c r="Z29" i="75"/>
  <c r="T33" i="75"/>
  <c r="Y32" i="75"/>
  <c r="X29" i="75"/>
  <c r="V32" i="75"/>
  <c r="X28" i="75"/>
  <c r="B35" i="75"/>
  <c r="Y30" i="75"/>
  <c r="Y31" i="75"/>
  <c r="U28" i="75"/>
  <c r="T31" i="75"/>
  <c r="W32" i="75"/>
  <c r="U29" i="75"/>
  <c r="U31" i="75"/>
  <c r="T28" i="75"/>
  <c r="F42" i="64"/>
  <c r="C41" i="64"/>
  <c r="H40" i="64"/>
  <c r="E39" i="64"/>
  <c r="B38" i="64"/>
  <c r="G37" i="64"/>
  <c r="B41" i="64"/>
  <c r="E40" i="64"/>
  <c r="H39" i="64"/>
  <c r="D37" i="64"/>
  <c r="K35" i="64"/>
  <c r="E42" i="64"/>
  <c r="F41" i="64"/>
  <c r="F40" i="64"/>
  <c r="F39" i="64"/>
  <c r="F38" i="64"/>
  <c r="F37" i="64"/>
  <c r="D42" i="64"/>
  <c r="E41" i="64"/>
  <c r="D40" i="64"/>
  <c r="D39" i="64"/>
  <c r="E38" i="64"/>
  <c r="E37" i="64"/>
  <c r="B42" i="64"/>
  <c r="B40" i="64"/>
  <c r="B39" i="64"/>
  <c r="C38" i="64"/>
  <c r="B37" i="64"/>
  <c r="G38" i="64"/>
  <c r="C37" i="64"/>
  <c r="G39" i="64"/>
  <c r="D38" i="64"/>
  <c r="H41" i="64"/>
  <c r="G40" i="64"/>
  <c r="C39" i="64"/>
  <c r="G42" i="64"/>
  <c r="D41" i="64"/>
  <c r="H42" i="64"/>
  <c r="C40" i="64"/>
  <c r="H37" i="64"/>
  <c r="C42" i="64"/>
  <c r="G41" i="64"/>
  <c r="H38" i="64"/>
  <c r="H42" i="60"/>
  <c r="E41" i="60"/>
  <c r="B40" i="60"/>
  <c r="G39" i="60"/>
  <c r="D38" i="60"/>
  <c r="G42" i="60"/>
  <c r="D41" i="60"/>
  <c r="F39" i="60"/>
  <c r="C38" i="60"/>
  <c r="H37" i="60"/>
  <c r="F42" i="60"/>
  <c r="G41" i="60"/>
  <c r="F40" i="60"/>
  <c r="E39" i="60"/>
  <c r="F38" i="60"/>
  <c r="E37" i="60"/>
  <c r="E42" i="60"/>
  <c r="F41" i="60"/>
  <c r="E40" i="60"/>
  <c r="D39" i="60"/>
  <c r="E38" i="60"/>
  <c r="D37" i="60"/>
  <c r="D42" i="60"/>
  <c r="C41" i="60"/>
  <c r="D40" i="60"/>
  <c r="C39" i="60"/>
  <c r="B38" i="60"/>
  <c r="C37" i="60"/>
  <c r="B42" i="60"/>
  <c r="H41" i="60"/>
  <c r="G40" i="60"/>
  <c r="H39" i="60"/>
  <c r="G38" i="60"/>
  <c r="F37" i="60"/>
  <c r="H40" i="60"/>
  <c r="H38" i="60"/>
  <c r="G37" i="60"/>
  <c r="C42" i="60"/>
  <c r="B41" i="60"/>
  <c r="C40" i="60"/>
  <c r="B39" i="60"/>
  <c r="B37" i="60"/>
  <c r="K35" i="60"/>
  <c r="G42" i="80"/>
  <c r="D41" i="80"/>
  <c r="F42" i="80"/>
  <c r="C41" i="80"/>
  <c r="B42" i="80"/>
  <c r="F40" i="80"/>
  <c r="C39" i="80"/>
  <c r="H38" i="80"/>
  <c r="E37" i="80"/>
  <c r="E40" i="80"/>
  <c r="B39" i="80"/>
  <c r="G38" i="80"/>
  <c r="D37" i="80"/>
  <c r="H42" i="80"/>
  <c r="E42" i="80"/>
  <c r="H39" i="80"/>
  <c r="H37" i="80"/>
  <c r="D42" i="80"/>
  <c r="H40" i="80"/>
  <c r="G39" i="80"/>
  <c r="C42" i="80"/>
  <c r="H41" i="80"/>
  <c r="G40" i="80"/>
  <c r="F39" i="80"/>
  <c r="E38" i="80"/>
  <c r="F37" i="80"/>
  <c r="B41" i="80"/>
  <c r="B38" i="80"/>
  <c r="C37" i="80"/>
  <c r="B37" i="80"/>
  <c r="G41" i="80"/>
  <c r="E39" i="80"/>
  <c r="E41" i="80"/>
  <c r="G37" i="80"/>
  <c r="D40" i="80"/>
  <c r="C40" i="80"/>
  <c r="D39" i="80"/>
  <c r="F41" i="80"/>
  <c r="B40" i="80"/>
  <c r="F38" i="80"/>
  <c r="D38" i="80"/>
  <c r="K35" i="80"/>
  <c r="C38" i="80"/>
  <c r="X33" i="73"/>
  <c r="U32" i="73"/>
  <c r="Z31" i="73"/>
  <c r="W30" i="73"/>
  <c r="T29" i="73"/>
  <c r="Y28" i="73"/>
  <c r="W33" i="73"/>
  <c r="Z32" i="73"/>
  <c r="T31" i="73"/>
  <c r="V30" i="73"/>
  <c r="Y29" i="73"/>
  <c r="T33" i="73"/>
  <c r="T32" i="73"/>
  <c r="U31" i="73"/>
  <c r="T30" i="73"/>
  <c r="U29" i="73"/>
  <c r="T28" i="73"/>
  <c r="Z33" i="73"/>
  <c r="Y32" i="73"/>
  <c r="Y31" i="73"/>
  <c r="Z30" i="73"/>
  <c r="Z29" i="73"/>
  <c r="Z28" i="73"/>
  <c r="U28" i="73"/>
  <c r="Y33" i="73"/>
  <c r="X32" i="73"/>
  <c r="X31" i="73"/>
  <c r="Y30" i="73"/>
  <c r="X29" i="73"/>
  <c r="W32" i="73"/>
  <c r="X30" i="73"/>
  <c r="X28" i="73"/>
  <c r="V28" i="73"/>
  <c r="W31" i="73"/>
  <c r="V31" i="73"/>
  <c r="V33" i="73"/>
  <c r="W29" i="73"/>
  <c r="U30" i="73"/>
  <c r="V29" i="73"/>
  <c r="B35" i="73"/>
  <c r="W28" i="73"/>
  <c r="V32" i="73"/>
  <c r="U33" i="73"/>
  <c r="B40" i="62" l="1"/>
  <c r="D42" i="62"/>
  <c r="F39" i="62"/>
  <c r="G37" i="62"/>
  <c r="B38" i="62"/>
  <c r="B41" i="62"/>
  <c r="G41" i="62"/>
  <c r="B37" i="62"/>
  <c r="G40" i="62"/>
  <c r="D40" i="62"/>
  <c r="F38" i="62"/>
  <c r="D41" i="62"/>
  <c r="F37" i="62"/>
  <c r="H40" i="62"/>
  <c r="F41" i="62"/>
  <c r="G39" i="62"/>
  <c r="F40" i="62"/>
  <c r="F42" i="62"/>
  <c r="H41" i="62"/>
  <c r="K35" i="62"/>
  <c r="E38" i="62"/>
  <c r="E37" i="62"/>
  <c r="G38" i="62"/>
  <c r="C40" i="62"/>
  <c r="D38" i="62"/>
  <c r="C39" i="62"/>
  <c r="E39" i="62"/>
  <c r="E40" i="62"/>
  <c r="C42" i="62"/>
  <c r="C37" i="62"/>
  <c r="H39" i="62"/>
  <c r="E42" i="62"/>
  <c r="H38" i="62"/>
  <c r="B42" i="62"/>
  <c r="D37" i="62"/>
  <c r="B39" i="62"/>
  <c r="H42" i="62"/>
  <c r="D39" i="62"/>
  <c r="H37" i="62"/>
  <c r="C38" i="62"/>
  <c r="E41" i="62"/>
  <c r="G42" i="62"/>
  <c r="C41" i="62"/>
  <c r="H51" i="85"/>
  <c r="F51" i="85"/>
  <c r="E50" i="85"/>
  <c r="D49" i="85"/>
  <c r="C48" i="85"/>
  <c r="X41" i="85"/>
  <c r="U40" i="85"/>
  <c r="Z39" i="85"/>
  <c r="W38" i="85"/>
  <c r="T37" i="85"/>
  <c r="E51" i="85"/>
  <c r="D50" i="85"/>
  <c r="C49" i="85"/>
  <c r="B48" i="85"/>
  <c r="Z42" i="85"/>
  <c r="C51" i="85"/>
  <c r="B50" i="85"/>
  <c r="H48" i="85"/>
  <c r="X42" i="85"/>
  <c r="U41" i="85"/>
  <c r="Z40" i="85"/>
  <c r="W39" i="85"/>
  <c r="T38" i="85"/>
  <c r="Y37" i="85"/>
  <c r="G49" i="85"/>
  <c r="B51" i="85"/>
  <c r="H49" i="85"/>
  <c r="G48" i="85"/>
  <c r="W42" i="85"/>
  <c r="T41" i="85"/>
  <c r="Y40" i="85"/>
  <c r="V39" i="85"/>
  <c r="X37" i="85"/>
  <c r="H50" i="85"/>
  <c r="F48" i="85"/>
  <c r="V42" i="85"/>
  <c r="G51" i="85"/>
  <c r="E48" i="85"/>
  <c r="W41" i="85"/>
  <c r="V38" i="85"/>
  <c r="D51" i="85"/>
  <c r="D48" i="85"/>
  <c r="V41" i="85"/>
  <c r="Y39" i="85"/>
  <c r="U38" i="85"/>
  <c r="G50" i="85"/>
  <c r="X39" i="85"/>
  <c r="F50" i="85"/>
  <c r="U39" i="85"/>
  <c r="Z37" i="85"/>
  <c r="C50" i="85"/>
  <c r="X40" i="85"/>
  <c r="T39" i="85"/>
  <c r="W37" i="85"/>
  <c r="F49" i="85"/>
  <c r="Y41" i="85"/>
  <c r="E49" i="85"/>
  <c r="U42" i="85"/>
  <c r="U37" i="85"/>
  <c r="T42" i="85"/>
  <c r="V40" i="85"/>
  <c r="Z38" i="85"/>
  <c r="T40" i="85"/>
  <c r="Z41" i="85"/>
  <c r="B49" i="85"/>
  <c r="Y42" i="85"/>
  <c r="V37" i="85"/>
  <c r="W40" i="85"/>
  <c r="Y38" i="85"/>
  <c r="X38" i="85"/>
  <c r="K42" i="84"/>
  <c r="P41" i="84"/>
  <c r="M40" i="84"/>
  <c r="O38" i="84"/>
  <c r="L37" i="84"/>
  <c r="Q42" i="84"/>
  <c r="N41" i="84"/>
  <c r="K40" i="84"/>
  <c r="P39" i="84"/>
  <c r="M38" i="84"/>
  <c r="P42" i="84"/>
  <c r="M41" i="84"/>
  <c r="O39" i="84"/>
  <c r="L38" i="84"/>
  <c r="Q37" i="84"/>
  <c r="O42" i="84"/>
  <c r="L41" i="84"/>
  <c r="Q40" i="84"/>
  <c r="N39" i="84"/>
  <c r="K38" i="84"/>
  <c r="P37" i="84"/>
  <c r="N42" i="84"/>
  <c r="K41" i="84"/>
  <c r="P40" i="84"/>
  <c r="M39" i="84"/>
  <c r="O37" i="84"/>
  <c r="M42" i="84"/>
  <c r="O40" i="84"/>
  <c r="L39" i="84"/>
  <c r="Q38" i="84"/>
  <c r="N37" i="84"/>
  <c r="T35" i="84"/>
  <c r="Q39" i="84"/>
  <c r="L42" i="84"/>
  <c r="K39" i="84"/>
  <c r="O41" i="84"/>
  <c r="N38" i="84"/>
  <c r="N40" i="84"/>
  <c r="L40" i="84"/>
  <c r="M37" i="84"/>
  <c r="K37" i="84"/>
  <c r="Q41" i="84"/>
  <c r="P38" i="84"/>
  <c r="L42" i="23"/>
  <c r="I41" i="23"/>
  <c r="N40" i="23"/>
  <c r="K39" i="23"/>
  <c r="M37" i="23"/>
  <c r="N42" i="23"/>
  <c r="J40" i="23"/>
  <c r="M39" i="23"/>
  <c r="O38" i="23"/>
  <c r="I37" i="23"/>
  <c r="K42" i="23"/>
  <c r="N41" i="23"/>
  <c r="J39" i="23"/>
  <c r="M38" i="23"/>
  <c r="M41" i="23"/>
  <c r="K40" i="23"/>
  <c r="L37" i="23"/>
  <c r="O39" i="23"/>
  <c r="M40" i="23"/>
  <c r="I39" i="23"/>
  <c r="L41" i="23"/>
  <c r="I40" i="23"/>
  <c r="N38" i="23"/>
  <c r="K37" i="23"/>
  <c r="M42" i="23"/>
  <c r="J41" i="23"/>
  <c r="K38" i="23"/>
  <c r="O42" i="23"/>
  <c r="K41" i="23"/>
  <c r="L38" i="23"/>
  <c r="J37" i="23"/>
  <c r="J42" i="23"/>
  <c r="N39" i="23"/>
  <c r="J38" i="23"/>
  <c r="I42" i="23"/>
  <c r="O40" i="23"/>
  <c r="L39" i="23"/>
  <c r="I38" i="23"/>
  <c r="O37" i="23"/>
  <c r="N37" i="23"/>
  <c r="Q35" i="23"/>
  <c r="O41" i="23"/>
  <c r="L40" i="23"/>
  <c r="H42" i="58"/>
  <c r="E41" i="58"/>
  <c r="B40" i="58"/>
  <c r="G39" i="58"/>
  <c r="D38" i="58"/>
  <c r="C42" i="58"/>
  <c r="F41" i="58"/>
  <c r="H40" i="58"/>
  <c r="B39" i="58"/>
  <c r="E38" i="58"/>
  <c r="G37" i="58"/>
  <c r="B42" i="58"/>
  <c r="C38" i="58"/>
  <c r="F37" i="58"/>
  <c r="K35" i="58"/>
  <c r="H39" i="58"/>
  <c r="F42" i="58"/>
  <c r="C40" i="58"/>
  <c r="E42" i="58"/>
  <c r="D39" i="58"/>
  <c r="D41" i="58"/>
  <c r="G40" i="58"/>
  <c r="E40" i="58"/>
  <c r="E39" i="58"/>
  <c r="H41" i="58"/>
  <c r="C41" i="58"/>
  <c r="F40" i="58"/>
  <c r="B38" i="58"/>
  <c r="E37" i="58"/>
  <c r="B41" i="58"/>
  <c r="D37" i="58"/>
  <c r="H38" i="58"/>
  <c r="B37" i="58"/>
  <c r="G42" i="58"/>
  <c r="D40" i="58"/>
  <c r="F39" i="58"/>
  <c r="C37" i="58"/>
  <c r="G38" i="58"/>
  <c r="C39" i="58"/>
  <c r="G41" i="58"/>
  <c r="D42" i="58"/>
  <c r="F38" i="58"/>
  <c r="H37" i="58"/>
  <c r="F42" i="74"/>
  <c r="C41" i="74"/>
  <c r="H40" i="74"/>
  <c r="E39" i="74"/>
  <c r="B38" i="74"/>
  <c r="G37" i="74"/>
  <c r="B41" i="74"/>
  <c r="E40" i="74"/>
  <c r="H39" i="74"/>
  <c r="D37" i="74"/>
  <c r="H42" i="74"/>
  <c r="D40" i="74"/>
  <c r="G39" i="74"/>
  <c r="C37" i="74"/>
  <c r="D42" i="74"/>
  <c r="G41" i="74"/>
  <c r="C39" i="74"/>
  <c r="F38" i="74"/>
  <c r="E42" i="74"/>
  <c r="C40" i="74"/>
  <c r="C38" i="74"/>
  <c r="H37" i="74"/>
  <c r="C42" i="74"/>
  <c r="B40" i="74"/>
  <c r="F37" i="74"/>
  <c r="K35" i="74"/>
  <c r="B42" i="74"/>
  <c r="H41" i="74"/>
  <c r="F39" i="74"/>
  <c r="E37" i="74"/>
  <c r="E41" i="74"/>
  <c r="B39" i="74"/>
  <c r="H38" i="74"/>
  <c r="D41" i="74"/>
  <c r="G38" i="74"/>
  <c r="E38" i="74"/>
  <c r="G42" i="74"/>
  <c r="D38" i="74"/>
  <c r="G40" i="74"/>
  <c r="F40" i="74"/>
  <c r="F41" i="74"/>
  <c r="B37" i="74"/>
  <c r="D39" i="74"/>
  <c r="E42" i="70"/>
  <c r="B41" i="70"/>
  <c r="G40" i="70"/>
  <c r="D39" i="70"/>
  <c r="F37" i="70"/>
  <c r="D42" i="70"/>
  <c r="G41" i="70"/>
  <c r="C39" i="70"/>
  <c r="F38" i="70"/>
  <c r="C42" i="70"/>
  <c r="F41" i="70"/>
  <c r="B39" i="70"/>
  <c r="E38" i="70"/>
  <c r="H37" i="70"/>
  <c r="C41" i="70"/>
  <c r="E40" i="70"/>
  <c r="H39" i="70"/>
  <c r="B38" i="70"/>
  <c r="D37" i="70"/>
  <c r="H42" i="70"/>
  <c r="F40" i="70"/>
  <c r="D38" i="70"/>
  <c r="E41" i="70"/>
  <c r="E37" i="70"/>
  <c r="D41" i="70"/>
  <c r="H40" i="70"/>
  <c r="C37" i="70"/>
  <c r="D40" i="70"/>
  <c r="B37" i="70"/>
  <c r="B40" i="70"/>
  <c r="F39" i="70"/>
  <c r="G38" i="70"/>
  <c r="H41" i="70"/>
  <c r="C38" i="70"/>
  <c r="G39" i="70"/>
  <c r="B42" i="70"/>
  <c r="G37" i="70"/>
  <c r="G42" i="70"/>
  <c r="E39" i="70"/>
  <c r="F42" i="70"/>
  <c r="C40" i="70"/>
  <c r="K35" i="70"/>
  <c r="H38" i="70"/>
  <c r="K42" i="57"/>
  <c r="P41" i="57"/>
  <c r="M40" i="57"/>
  <c r="O38" i="57"/>
  <c r="L37" i="57"/>
  <c r="Q42" i="57"/>
  <c r="K41" i="57"/>
  <c r="N40" i="57"/>
  <c r="P39" i="57"/>
  <c r="M37" i="57"/>
  <c r="K39" i="57"/>
  <c r="K38" i="57"/>
  <c r="P42" i="57"/>
  <c r="Q37" i="57"/>
  <c r="M41" i="57"/>
  <c r="M39" i="57"/>
  <c r="T35" i="57"/>
  <c r="Q41" i="57"/>
  <c r="Q40" i="57"/>
  <c r="Q39" i="57"/>
  <c r="Q38" i="57"/>
  <c r="N37" i="57"/>
  <c r="N42" i="57"/>
  <c r="N41" i="57"/>
  <c r="O40" i="57"/>
  <c r="N39" i="57"/>
  <c r="N38" i="57"/>
  <c r="O37" i="57"/>
  <c r="M42" i="57"/>
  <c r="L40" i="57"/>
  <c r="M38" i="57"/>
  <c r="O42" i="57"/>
  <c r="O41" i="57"/>
  <c r="P40" i="57"/>
  <c r="O39" i="57"/>
  <c r="P38" i="57"/>
  <c r="P37" i="57"/>
  <c r="K40" i="57"/>
  <c r="K37" i="57"/>
  <c r="L39" i="57"/>
  <c r="L41" i="57"/>
  <c r="L42" i="57"/>
  <c r="L38" i="57"/>
  <c r="N42" i="4"/>
  <c r="K41" i="4"/>
  <c r="M39" i="4"/>
  <c r="J38" i="4"/>
  <c r="O37" i="4"/>
  <c r="I41" i="4"/>
  <c r="L40" i="4"/>
  <c r="O39" i="4"/>
  <c r="K37" i="4"/>
  <c r="M37" i="4"/>
  <c r="O42" i="4"/>
  <c r="K40" i="4"/>
  <c r="N39" i="4"/>
  <c r="J37" i="4"/>
  <c r="L42" i="4"/>
  <c r="O41" i="4"/>
  <c r="I40" i="4"/>
  <c r="K39" i="4"/>
  <c r="N38" i="4"/>
  <c r="Q35" i="4"/>
  <c r="I42" i="4"/>
  <c r="M42" i="4"/>
  <c r="J40" i="4"/>
  <c r="L39" i="4"/>
  <c r="O38" i="4"/>
  <c r="I37" i="4"/>
  <c r="M41" i="4"/>
  <c r="O40" i="4"/>
  <c r="I39" i="4"/>
  <c r="L38" i="4"/>
  <c r="N37" i="4"/>
  <c r="K42" i="4"/>
  <c r="N41" i="4"/>
  <c r="J39" i="4"/>
  <c r="M38" i="4"/>
  <c r="J42" i="4"/>
  <c r="L41" i="4"/>
  <c r="N40" i="4"/>
  <c r="K38" i="4"/>
  <c r="M40" i="4"/>
  <c r="J41" i="4"/>
  <c r="I38" i="4"/>
  <c r="L37" i="4"/>
  <c r="O42" i="82"/>
  <c r="L41" i="82"/>
  <c r="Q40" i="82"/>
  <c r="N39" i="82"/>
  <c r="K38" i="82"/>
  <c r="P37" i="82"/>
  <c r="M41" i="82"/>
  <c r="O40" i="82"/>
  <c r="L38" i="82"/>
  <c r="N37" i="82"/>
  <c r="P42" i="82"/>
  <c r="P41" i="82"/>
  <c r="P40" i="82"/>
  <c r="P39" i="82"/>
  <c r="P38" i="82"/>
  <c r="Q37" i="82"/>
  <c r="N42" i="82"/>
  <c r="O41" i="82"/>
  <c r="N40" i="82"/>
  <c r="O39" i="82"/>
  <c r="O38" i="82"/>
  <c r="O37" i="82"/>
  <c r="K42" i="82"/>
  <c r="K40" i="82"/>
  <c r="K39" i="82"/>
  <c r="K37" i="82"/>
  <c r="M42" i="82"/>
  <c r="N41" i="82"/>
  <c r="M40" i="82"/>
  <c r="M39" i="82"/>
  <c r="N38" i="82"/>
  <c r="M37" i="82"/>
  <c r="Q38" i="82"/>
  <c r="L37" i="82"/>
  <c r="T35" i="82"/>
  <c r="Q39" i="82"/>
  <c r="M38" i="82"/>
  <c r="Q41" i="82"/>
  <c r="L40" i="82"/>
  <c r="L42" i="82"/>
  <c r="K41" i="82"/>
  <c r="L39" i="82"/>
  <c r="Q42" i="82"/>
  <c r="P42" i="67"/>
  <c r="M41" i="67"/>
  <c r="O39" i="67"/>
  <c r="L38" i="67"/>
  <c r="Q37" i="67"/>
  <c r="L40" i="67"/>
  <c r="N39" i="67"/>
  <c r="Q38" i="67"/>
  <c r="K37" i="67"/>
  <c r="Q42" i="67"/>
  <c r="Q41" i="67"/>
  <c r="K40" i="67"/>
  <c r="M39" i="67"/>
  <c r="P38" i="67"/>
  <c r="T35" i="67"/>
  <c r="O42" i="67"/>
  <c r="P41" i="67"/>
  <c r="L39" i="67"/>
  <c r="O38" i="67"/>
  <c r="M42" i="67"/>
  <c r="N41" i="67"/>
  <c r="P40" i="67"/>
  <c r="M38" i="67"/>
  <c r="O37" i="67"/>
  <c r="K39" i="67"/>
  <c r="N38" i="67"/>
  <c r="P37" i="67"/>
  <c r="M37" i="67"/>
  <c r="L42" i="67"/>
  <c r="L41" i="67"/>
  <c r="O40" i="67"/>
  <c r="N40" i="67"/>
  <c r="M40" i="67"/>
  <c r="N37" i="67"/>
  <c r="K38" i="67"/>
  <c r="N42" i="67"/>
  <c r="Q39" i="67"/>
  <c r="K42" i="67"/>
  <c r="P39" i="67"/>
  <c r="O41" i="67"/>
  <c r="K41" i="67"/>
  <c r="L37" i="67"/>
  <c r="Q40" i="67"/>
  <c r="Q42" i="80"/>
  <c r="N41" i="80"/>
  <c r="P42" i="80"/>
  <c r="M41" i="80"/>
  <c r="N42" i="80"/>
  <c r="O41" i="80"/>
  <c r="P40" i="80"/>
  <c r="M39" i="80"/>
  <c r="O37" i="80"/>
  <c r="M42" i="80"/>
  <c r="L41" i="80"/>
  <c r="O40" i="80"/>
  <c r="L39" i="80"/>
  <c r="Q38" i="80"/>
  <c r="N37" i="80"/>
  <c r="T35" i="80"/>
  <c r="Q41" i="80"/>
  <c r="L40" i="80"/>
  <c r="K39" i="80"/>
  <c r="L38" i="80"/>
  <c r="K37" i="80"/>
  <c r="P41" i="80"/>
  <c r="K40" i="80"/>
  <c r="K38" i="80"/>
  <c r="K41" i="80"/>
  <c r="K42" i="80"/>
  <c r="Q39" i="80"/>
  <c r="P38" i="80"/>
  <c r="Q40" i="80"/>
  <c r="P39" i="80"/>
  <c r="O38" i="80"/>
  <c r="N40" i="80"/>
  <c r="O39" i="80"/>
  <c r="N38" i="80"/>
  <c r="Q37" i="80"/>
  <c r="N39" i="80"/>
  <c r="P37" i="80"/>
  <c r="M37" i="80"/>
  <c r="L37" i="80"/>
  <c r="O42" i="80"/>
  <c r="M38" i="80"/>
  <c r="L42" i="80"/>
  <c r="M40" i="80"/>
  <c r="F42" i="75"/>
  <c r="C41" i="75"/>
  <c r="H40" i="75"/>
  <c r="E39" i="75"/>
  <c r="B38" i="75"/>
  <c r="G37" i="75"/>
  <c r="C42" i="75"/>
  <c r="H41" i="75"/>
  <c r="E40" i="75"/>
  <c r="B39" i="75"/>
  <c r="G38" i="75"/>
  <c r="D37" i="75"/>
  <c r="H39" i="75"/>
  <c r="H38" i="75"/>
  <c r="H37" i="75"/>
  <c r="D42" i="75"/>
  <c r="F39" i="75"/>
  <c r="C38" i="75"/>
  <c r="F41" i="75"/>
  <c r="C40" i="75"/>
  <c r="E37" i="75"/>
  <c r="E41" i="75"/>
  <c r="D38" i="75"/>
  <c r="D41" i="75"/>
  <c r="G40" i="75"/>
  <c r="F37" i="75"/>
  <c r="B41" i="75"/>
  <c r="F40" i="75"/>
  <c r="C37" i="75"/>
  <c r="H42" i="75"/>
  <c r="B40" i="75"/>
  <c r="G39" i="75"/>
  <c r="F38" i="75"/>
  <c r="G41" i="75"/>
  <c r="E38" i="75"/>
  <c r="E42" i="75"/>
  <c r="C39" i="75"/>
  <c r="D40" i="75"/>
  <c r="B37" i="75"/>
  <c r="K35" i="75"/>
  <c r="B42" i="75"/>
  <c r="D39" i="75"/>
  <c r="G42" i="75"/>
  <c r="H42" i="77"/>
  <c r="E41" i="77"/>
  <c r="B40" i="77"/>
  <c r="G39" i="77"/>
  <c r="D38" i="77"/>
  <c r="C41" i="77"/>
  <c r="F40" i="77"/>
  <c r="B38" i="77"/>
  <c r="E37" i="77"/>
  <c r="B41" i="77"/>
  <c r="E40" i="77"/>
  <c r="H39" i="77"/>
  <c r="D37" i="77"/>
  <c r="F42" i="77"/>
  <c r="C40" i="77"/>
  <c r="E39" i="77"/>
  <c r="H38" i="77"/>
  <c r="B37" i="77"/>
  <c r="F41" i="77"/>
  <c r="C39" i="77"/>
  <c r="D41" i="77"/>
  <c r="B39" i="77"/>
  <c r="G38" i="77"/>
  <c r="H40" i="77"/>
  <c r="F38" i="77"/>
  <c r="E42" i="77"/>
  <c r="D40" i="77"/>
  <c r="C38" i="77"/>
  <c r="H37" i="77"/>
  <c r="G40" i="77"/>
  <c r="G37" i="77"/>
  <c r="H41" i="77"/>
  <c r="F37" i="77"/>
  <c r="G42" i="77"/>
  <c r="E38" i="77"/>
  <c r="K35" i="77"/>
  <c r="B42" i="77"/>
  <c r="D39" i="77"/>
  <c r="G41" i="77"/>
  <c r="F39" i="77"/>
  <c r="D42" i="77"/>
  <c r="C37" i="77"/>
  <c r="C42" i="77"/>
  <c r="B51" i="79"/>
  <c r="H49" i="79"/>
  <c r="G48" i="79"/>
  <c r="W42" i="79"/>
  <c r="T41" i="79"/>
  <c r="Y40" i="79"/>
  <c r="V39" i="79"/>
  <c r="H51" i="79"/>
  <c r="G50" i="79"/>
  <c r="F49" i="79"/>
  <c r="E48" i="79"/>
  <c r="U42" i="79"/>
  <c r="Z41" i="79"/>
  <c r="W40" i="79"/>
  <c r="T39" i="79"/>
  <c r="Y38" i="79"/>
  <c r="V37" i="79"/>
  <c r="C51" i="79"/>
  <c r="E49" i="79"/>
  <c r="B48" i="79"/>
  <c r="Y42" i="79"/>
  <c r="X41" i="79"/>
  <c r="X40" i="79"/>
  <c r="X39" i="79"/>
  <c r="W38" i="79"/>
  <c r="Y37" i="79"/>
  <c r="H50" i="79"/>
  <c r="D49" i="79"/>
  <c r="X42" i="79"/>
  <c r="W41" i="79"/>
  <c r="V40" i="79"/>
  <c r="W39" i="79"/>
  <c r="V38" i="79"/>
  <c r="X37" i="79"/>
  <c r="E50" i="79"/>
  <c r="B49" i="79"/>
  <c r="T42" i="79"/>
  <c r="U41" i="79"/>
  <c r="T40" i="79"/>
  <c r="T38" i="79"/>
  <c r="U37" i="79"/>
  <c r="E51" i="79"/>
  <c r="H48" i="79"/>
  <c r="Z42" i="79"/>
  <c r="X38" i="79"/>
  <c r="D51" i="79"/>
  <c r="F48" i="79"/>
  <c r="V42" i="79"/>
  <c r="U38" i="79"/>
  <c r="D50" i="79"/>
  <c r="C48" i="79"/>
  <c r="V41" i="79"/>
  <c r="W37" i="79"/>
  <c r="G51" i="79"/>
  <c r="U40" i="79"/>
  <c r="F51" i="79"/>
  <c r="Y41" i="79"/>
  <c r="C50" i="79"/>
  <c r="T37" i="79"/>
  <c r="B50" i="79"/>
  <c r="Z38" i="79"/>
  <c r="D48" i="79"/>
  <c r="Z40" i="79"/>
  <c r="Z39" i="79"/>
  <c r="C49" i="79"/>
  <c r="Y39" i="79"/>
  <c r="U39" i="79"/>
  <c r="G49" i="79"/>
  <c r="Z37" i="79"/>
  <c r="F50" i="79"/>
  <c r="P42" i="69"/>
  <c r="M41" i="69"/>
  <c r="O39" i="69"/>
  <c r="L38" i="69"/>
  <c r="Q37" i="69"/>
  <c r="Q42" i="69"/>
  <c r="M40" i="69"/>
  <c r="P39" i="69"/>
  <c r="L37" i="69"/>
  <c r="O42" i="69"/>
  <c r="L40" i="69"/>
  <c r="N39" i="69"/>
  <c r="Q38" i="69"/>
  <c r="K37" i="69"/>
  <c r="L42" i="69"/>
  <c r="O41" i="69"/>
  <c r="Q40" i="69"/>
  <c r="K39" i="69"/>
  <c r="N38" i="69"/>
  <c r="P37" i="69"/>
  <c r="O40" i="69"/>
  <c r="M38" i="69"/>
  <c r="K40" i="69"/>
  <c r="Q39" i="69"/>
  <c r="M39" i="69"/>
  <c r="N42" i="69"/>
  <c r="L39" i="69"/>
  <c r="P38" i="69"/>
  <c r="K42" i="69"/>
  <c r="P41" i="69"/>
  <c r="K38" i="69"/>
  <c r="O37" i="69"/>
  <c r="K41" i="69"/>
  <c r="M42" i="69"/>
  <c r="N37" i="69"/>
  <c r="Q41" i="69"/>
  <c r="O38" i="69"/>
  <c r="T35" i="69"/>
  <c r="P40" i="69"/>
  <c r="M37" i="69"/>
  <c r="N40" i="69"/>
  <c r="L41" i="69"/>
  <c r="N41" i="69"/>
  <c r="F42" i="73"/>
  <c r="C41" i="73"/>
  <c r="H40" i="73"/>
  <c r="E39" i="73"/>
  <c r="B38" i="73"/>
  <c r="G37" i="73"/>
  <c r="G42" i="73"/>
  <c r="C40" i="73"/>
  <c r="F39" i="73"/>
  <c r="H38" i="73"/>
  <c r="B37" i="73"/>
  <c r="B42" i="73"/>
  <c r="B41" i="73"/>
  <c r="B40" i="73"/>
  <c r="B39" i="73"/>
  <c r="C38" i="73"/>
  <c r="C37" i="73"/>
  <c r="K35" i="73"/>
  <c r="H42" i="73"/>
  <c r="G41" i="73"/>
  <c r="G40" i="73"/>
  <c r="H39" i="73"/>
  <c r="G38" i="73"/>
  <c r="H37" i="73"/>
  <c r="C42" i="73"/>
  <c r="D41" i="73"/>
  <c r="D40" i="73"/>
  <c r="C39" i="73"/>
  <c r="D38" i="73"/>
  <c r="D37" i="73"/>
  <c r="D42" i="73"/>
  <c r="E40" i="73"/>
  <c r="E38" i="73"/>
  <c r="H41" i="73"/>
  <c r="E41" i="73"/>
  <c r="D39" i="73"/>
  <c r="E37" i="73"/>
  <c r="E42" i="73"/>
  <c r="F38" i="73"/>
  <c r="F41" i="73"/>
  <c r="F40" i="73"/>
  <c r="F37" i="73"/>
  <c r="G39" i="73"/>
  <c r="Q42" i="66"/>
  <c r="N41" i="66"/>
  <c r="K40" i="66"/>
  <c r="P39" i="66"/>
  <c r="M38" i="66"/>
  <c r="L41" i="66"/>
  <c r="O40" i="66"/>
  <c r="K38" i="66"/>
  <c r="N37" i="66"/>
  <c r="L42" i="66"/>
  <c r="K41" i="66"/>
  <c r="L40" i="66"/>
  <c r="L39" i="66"/>
  <c r="L38" i="66"/>
  <c r="L37" i="66"/>
  <c r="K42" i="66"/>
  <c r="K39" i="66"/>
  <c r="K37" i="66"/>
  <c r="P42" i="66"/>
  <c r="Q41" i="66"/>
  <c r="Q40" i="66"/>
  <c r="Q39" i="66"/>
  <c r="Q38" i="66"/>
  <c r="Q37" i="66"/>
  <c r="N42" i="66"/>
  <c r="O41" i="66"/>
  <c r="N40" i="66"/>
  <c r="N39" i="66"/>
  <c r="O38" i="66"/>
  <c r="O37" i="66"/>
  <c r="M42" i="66"/>
  <c r="M41" i="66"/>
  <c r="M40" i="66"/>
  <c r="M39" i="66"/>
  <c r="N38" i="66"/>
  <c r="M37" i="66"/>
  <c r="T35" i="66"/>
  <c r="P40" i="66"/>
  <c r="O39" i="66"/>
  <c r="P37" i="66"/>
  <c r="O42" i="66"/>
  <c r="P41" i="66"/>
  <c r="P38" i="66"/>
  <c r="C51" i="83"/>
  <c r="B50" i="83"/>
  <c r="H48" i="83"/>
  <c r="X42" i="83"/>
  <c r="U41" i="83"/>
  <c r="Z40" i="83"/>
  <c r="W39" i="83"/>
  <c r="T38" i="83"/>
  <c r="Y37" i="83"/>
  <c r="F51" i="83"/>
  <c r="D50" i="83"/>
  <c r="B49" i="83"/>
  <c r="V42" i="83"/>
  <c r="Y41" i="83"/>
  <c r="U39" i="83"/>
  <c r="X38" i="83"/>
  <c r="G51" i="83"/>
  <c r="C50" i="83"/>
  <c r="H50" i="83"/>
  <c r="D49" i="83"/>
  <c r="T42" i="83"/>
  <c r="Y40" i="83"/>
  <c r="X39" i="83"/>
  <c r="U38" i="83"/>
  <c r="G50" i="83"/>
  <c r="C49" i="83"/>
  <c r="X40" i="83"/>
  <c r="V39" i="83"/>
  <c r="F50" i="83"/>
  <c r="G48" i="83"/>
  <c r="Z41" i="83"/>
  <c r="W40" i="83"/>
  <c r="T39" i="83"/>
  <c r="Z37" i="83"/>
  <c r="H51" i="83"/>
  <c r="H49" i="83"/>
  <c r="Z42" i="83"/>
  <c r="W41" i="83"/>
  <c r="U40" i="83"/>
  <c r="Z38" i="83"/>
  <c r="W37" i="83"/>
  <c r="E51" i="83"/>
  <c r="U42" i="83"/>
  <c r="D51" i="83"/>
  <c r="X37" i="83"/>
  <c r="B51" i="83"/>
  <c r="Y38" i="83"/>
  <c r="V37" i="83"/>
  <c r="F49" i="83"/>
  <c r="X41" i="83"/>
  <c r="V40" i="83"/>
  <c r="V41" i="83"/>
  <c r="T41" i="83"/>
  <c r="E50" i="83"/>
  <c r="Y42" i="83"/>
  <c r="T40" i="83"/>
  <c r="G49" i="83"/>
  <c r="W42" i="83"/>
  <c r="Z39" i="83"/>
  <c r="Y39" i="83"/>
  <c r="W38" i="83"/>
  <c r="V38" i="83"/>
  <c r="E49" i="83"/>
  <c r="U37" i="83"/>
  <c r="T37" i="83"/>
  <c r="E42" i="59"/>
  <c r="B41" i="59"/>
  <c r="G40" i="59"/>
  <c r="D39" i="59"/>
  <c r="F37" i="59"/>
  <c r="G42" i="59"/>
  <c r="C40" i="59"/>
  <c r="F39" i="59"/>
  <c r="H38" i="59"/>
  <c r="B37" i="59"/>
  <c r="F42" i="59"/>
  <c r="H41" i="59"/>
  <c r="D42" i="59"/>
  <c r="G41" i="59"/>
  <c r="C39" i="59"/>
  <c r="F38" i="59"/>
  <c r="B42" i="59"/>
  <c r="E41" i="59"/>
  <c r="H40" i="59"/>
  <c r="D38" i="59"/>
  <c r="G37" i="59"/>
  <c r="K35" i="59"/>
  <c r="D40" i="59"/>
  <c r="B38" i="59"/>
  <c r="H37" i="59"/>
  <c r="F41" i="59"/>
  <c r="E39" i="59"/>
  <c r="E38" i="59"/>
  <c r="B40" i="59"/>
  <c r="H39" i="59"/>
  <c r="E37" i="59"/>
  <c r="F40" i="59"/>
  <c r="H42" i="59"/>
  <c r="G39" i="59"/>
  <c r="D37" i="59"/>
  <c r="C42" i="59"/>
  <c r="C37" i="59"/>
  <c r="D41" i="59"/>
  <c r="B39" i="59"/>
  <c r="C41" i="59"/>
  <c r="G38" i="59"/>
  <c r="C38" i="59"/>
  <c r="E40" i="59"/>
  <c r="P42" i="64"/>
  <c r="M41" i="64"/>
  <c r="O39" i="64"/>
  <c r="L38" i="64"/>
  <c r="Q37" i="64"/>
  <c r="K42" i="64"/>
  <c r="N41" i="64"/>
  <c r="P40" i="64"/>
  <c r="M38" i="64"/>
  <c r="O37" i="64"/>
  <c r="M42" i="64"/>
  <c r="L41" i="64"/>
  <c r="M40" i="64"/>
  <c r="M39" i="64"/>
  <c r="N38" i="64"/>
  <c r="M37" i="64"/>
  <c r="T35" i="64"/>
  <c r="L42" i="64"/>
  <c r="K41" i="64"/>
  <c r="L40" i="64"/>
  <c r="L39" i="64"/>
  <c r="K38" i="64"/>
  <c r="L37" i="64"/>
  <c r="Q42" i="64"/>
  <c r="Q41" i="64"/>
  <c r="Q40" i="64"/>
  <c r="Q39" i="64"/>
  <c r="Q38" i="64"/>
  <c r="P41" i="64"/>
  <c r="N40" i="64"/>
  <c r="K39" i="64"/>
  <c r="O42" i="64"/>
  <c r="O41" i="64"/>
  <c r="K40" i="64"/>
  <c r="N42" i="64"/>
  <c r="P37" i="64"/>
  <c r="O38" i="64"/>
  <c r="N37" i="64"/>
  <c r="P39" i="64"/>
  <c r="K37" i="64"/>
  <c r="N39" i="64"/>
  <c r="P38" i="64"/>
  <c r="O40" i="64"/>
  <c r="E42" i="68"/>
  <c r="B41" i="68"/>
  <c r="G40" i="68"/>
  <c r="D39" i="68"/>
  <c r="C42" i="68"/>
  <c r="F41" i="68"/>
  <c r="B39" i="68"/>
  <c r="E38" i="68"/>
  <c r="H37" i="68"/>
  <c r="H42" i="68"/>
  <c r="H41" i="68"/>
  <c r="H40" i="68"/>
  <c r="H39" i="68"/>
  <c r="H38" i="68"/>
  <c r="G42" i="68"/>
  <c r="G41" i="68"/>
  <c r="F40" i="68"/>
  <c r="G39" i="68"/>
  <c r="G38" i="68"/>
  <c r="G37" i="68"/>
  <c r="D42" i="68"/>
  <c r="D41" i="68"/>
  <c r="D40" i="68"/>
  <c r="E39" i="68"/>
  <c r="D38" i="68"/>
  <c r="E37" i="68"/>
  <c r="K35" i="68"/>
  <c r="B40" i="68"/>
  <c r="B38" i="68"/>
  <c r="C37" i="68"/>
  <c r="F42" i="68"/>
  <c r="C40" i="68"/>
  <c r="B42" i="68"/>
  <c r="F37" i="68"/>
  <c r="F39" i="68"/>
  <c r="D37" i="68"/>
  <c r="C41" i="68"/>
  <c r="E40" i="68"/>
  <c r="F38" i="68"/>
  <c r="C38" i="68"/>
  <c r="B37" i="68"/>
  <c r="E41" i="68"/>
  <c r="C39" i="68"/>
  <c r="O41" i="60"/>
  <c r="L40" i="60"/>
  <c r="Q39" i="60"/>
  <c r="N38" i="60"/>
  <c r="K37" i="60"/>
  <c r="Q42" i="60"/>
  <c r="N41" i="60"/>
  <c r="K40" i="60"/>
  <c r="P39" i="60"/>
  <c r="M38" i="60"/>
  <c r="Q37" i="60"/>
  <c r="Q40" i="60"/>
  <c r="Q38" i="60"/>
  <c r="P37" i="60"/>
  <c r="P42" i="60"/>
  <c r="Q41" i="60"/>
  <c r="P40" i="60"/>
  <c r="O39" i="60"/>
  <c r="P38" i="60"/>
  <c r="O37" i="60"/>
  <c r="N42" i="60"/>
  <c r="M41" i="60"/>
  <c r="N40" i="60"/>
  <c r="M39" i="60"/>
  <c r="L38" i="60"/>
  <c r="M37" i="60"/>
  <c r="T35" i="60"/>
  <c r="O42" i="60"/>
  <c r="P41" i="60"/>
  <c r="O40" i="60"/>
  <c r="N39" i="60"/>
  <c r="O38" i="60"/>
  <c r="N37" i="60"/>
  <c r="K42" i="60"/>
  <c r="M42" i="60"/>
  <c r="L41" i="60"/>
  <c r="M40" i="60"/>
  <c r="L39" i="60"/>
  <c r="K38" i="60"/>
  <c r="L37" i="60"/>
  <c r="L42" i="60"/>
  <c r="K41" i="60"/>
  <c r="K39" i="60"/>
  <c r="H42" i="63"/>
  <c r="E41" i="63"/>
  <c r="B40" i="63"/>
  <c r="G39" i="63"/>
  <c r="D38" i="63"/>
  <c r="E42" i="63"/>
  <c r="H41" i="63"/>
  <c r="D39" i="63"/>
  <c r="G38" i="63"/>
  <c r="C42" i="63"/>
  <c r="C41" i="63"/>
  <c r="D40" i="63"/>
  <c r="C39" i="63"/>
  <c r="C38" i="63"/>
  <c r="D37" i="63"/>
  <c r="B42" i="63"/>
  <c r="B41" i="63"/>
  <c r="C40" i="63"/>
  <c r="B39" i="63"/>
  <c r="B38" i="63"/>
  <c r="C37" i="63"/>
  <c r="H40" i="63"/>
  <c r="H37" i="63"/>
  <c r="K35" i="63"/>
  <c r="G42" i="63"/>
  <c r="G41" i="63"/>
  <c r="G40" i="63"/>
  <c r="H39" i="63"/>
  <c r="H38" i="63"/>
  <c r="G37" i="63"/>
  <c r="F42" i="63"/>
  <c r="F40" i="63"/>
  <c r="F38" i="63"/>
  <c r="D42" i="63"/>
  <c r="E40" i="63"/>
  <c r="E38" i="63"/>
  <c r="B37" i="63"/>
  <c r="F41" i="63"/>
  <c r="F39" i="63"/>
  <c r="F37" i="63"/>
  <c r="D41" i="63"/>
  <c r="E39" i="63"/>
  <c r="E37" i="63"/>
  <c r="Q42" i="71"/>
  <c r="N41" i="71"/>
  <c r="K40" i="71"/>
  <c r="P39" i="71"/>
  <c r="M38" i="71"/>
  <c r="K42" i="71"/>
  <c r="M41" i="71"/>
  <c r="P40" i="71"/>
  <c r="L38" i="71"/>
  <c r="O37" i="71"/>
  <c r="L41" i="71"/>
  <c r="O40" i="71"/>
  <c r="K38" i="71"/>
  <c r="N37" i="71"/>
  <c r="K41" i="71"/>
  <c r="N40" i="71"/>
  <c r="Q39" i="71"/>
  <c r="M37" i="71"/>
  <c r="O42" i="71"/>
  <c r="L40" i="71"/>
  <c r="N39" i="71"/>
  <c r="Q38" i="71"/>
  <c r="K37" i="71"/>
  <c r="M39" i="71"/>
  <c r="P38" i="71"/>
  <c r="L39" i="71"/>
  <c r="O38" i="71"/>
  <c r="Q37" i="71"/>
  <c r="K39" i="71"/>
  <c r="N38" i="71"/>
  <c r="P37" i="71"/>
  <c r="N42" i="71"/>
  <c r="Q41" i="71"/>
  <c r="T35" i="71"/>
  <c r="M40" i="71"/>
  <c r="P41" i="71"/>
  <c r="P42" i="71"/>
  <c r="L37" i="71"/>
  <c r="O39" i="71"/>
  <c r="L42" i="71"/>
  <c r="Q40" i="71"/>
  <c r="O41" i="71"/>
  <c r="M42" i="71"/>
  <c r="Q42" i="78"/>
  <c r="N41" i="78"/>
  <c r="K40" i="78"/>
  <c r="P39" i="78"/>
  <c r="M38" i="78"/>
  <c r="K41" i="78"/>
  <c r="N40" i="78"/>
  <c r="Q39" i="78"/>
  <c r="M37" i="78"/>
  <c r="K42" i="78"/>
  <c r="K39" i="78"/>
  <c r="K38" i="78"/>
  <c r="K37" i="78"/>
  <c r="O42" i="78"/>
  <c r="P41" i="78"/>
  <c r="P40" i="78"/>
  <c r="O39" i="78"/>
  <c r="P38" i="78"/>
  <c r="P37" i="78"/>
  <c r="N42" i="78"/>
  <c r="O41" i="78"/>
  <c r="O40" i="78"/>
  <c r="N39" i="78"/>
  <c r="O38" i="78"/>
  <c r="O37" i="78"/>
  <c r="Q41" i="78"/>
  <c r="Q37" i="78"/>
  <c r="M41" i="78"/>
  <c r="M39" i="78"/>
  <c r="N37" i="78"/>
  <c r="L41" i="78"/>
  <c r="L39" i="78"/>
  <c r="L37" i="78"/>
  <c r="P42" i="78"/>
  <c r="Q40" i="78"/>
  <c r="Q38" i="78"/>
  <c r="M42" i="78"/>
  <c r="N38" i="78"/>
  <c r="L42" i="78"/>
  <c r="L38" i="78"/>
  <c r="L40" i="78"/>
  <c r="M40" i="78"/>
  <c r="T35" i="78"/>
  <c r="O41" i="62" l="1"/>
  <c r="N39" i="62"/>
  <c r="L42" i="62"/>
  <c r="Q37" i="62"/>
  <c r="T35" i="62"/>
  <c r="K42" i="62"/>
  <c r="N38" i="62"/>
  <c r="N42" i="62"/>
  <c r="P38" i="62"/>
  <c r="K40" i="62"/>
  <c r="L39" i="62"/>
  <c r="L40" i="62"/>
  <c r="K38" i="62"/>
  <c r="Q41" i="62"/>
  <c r="N40" i="62"/>
  <c r="P42" i="62"/>
  <c r="P41" i="62"/>
  <c r="K37" i="62"/>
  <c r="K41" i="62"/>
  <c r="N41" i="62"/>
  <c r="M42" i="62"/>
  <c r="O40" i="62"/>
  <c r="M40" i="62"/>
  <c r="O42" i="62"/>
  <c r="P40" i="62"/>
  <c r="M38" i="62"/>
  <c r="Q38" i="62"/>
  <c r="N37" i="62"/>
  <c r="Q39" i="62"/>
  <c r="P37" i="62"/>
  <c r="K39" i="62"/>
  <c r="M37" i="62"/>
  <c r="O39" i="62"/>
  <c r="O38" i="62"/>
  <c r="L41" i="62"/>
  <c r="M39" i="62"/>
  <c r="M41" i="62"/>
  <c r="Q42" i="62"/>
  <c r="L37" i="62"/>
  <c r="Q40" i="62"/>
  <c r="O37" i="62"/>
  <c r="L38" i="62"/>
  <c r="P39" i="62"/>
  <c r="H51" i="84"/>
  <c r="G50" i="84"/>
  <c r="F49" i="84"/>
  <c r="E48" i="84"/>
  <c r="U42" i="84"/>
  <c r="Z41" i="84"/>
  <c r="W40" i="84"/>
  <c r="T39" i="84"/>
  <c r="Y38" i="84"/>
  <c r="V37" i="84"/>
  <c r="F51" i="84"/>
  <c r="E50" i="84"/>
  <c r="D49" i="84"/>
  <c r="C48" i="84"/>
  <c r="X41" i="84"/>
  <c r="U40" i="84"/>
  <c r="Z39" i="84"/>
  <c r="W38" i="84"/>
  <c r="T37" i="84"/>
  <c r="E51" i="84"/>
  <c r="D50" i="84"/>
  <c r="C49" i="84"/>
  <c r="B48" i="84"/>
  <c r="Z42" i="84"/>
  <c r="W41" i="84"/>
  <c r="T40" i="84"/>
  <c r="Y39" i="84"/>
  <c r="V38" i="84"/>
  <c r="D51" i="84"/>
  <c r="C50" i="84"/>
  <c r="B49" i="84"/>
  <c r="Y42" i="84"/>
  <c r="V41" i="84"/>
  <c r="X39" i="84"/>
  <c r="U38" i="84"/>
  <c r="Z37" i="84"/>
  <c r="C51" i="84"/>
  <c r="B50" i="84"/>
  <c r="H48" i="84"/>
  <c r="X42" i="84"/>
  <c r="U41" i="84"/>
  <c r="Z40" i="84"/>
  <c r="W39" i="84"/>
  <c r="T38" i="84"/>
  <c r="Y37" i="84"/>
  <c r="B51" i="84"/>
  <c r="H49" i="84"/>
  <c r="G48" i="84"/>
  <c r="W42" i="84"/>
  <c r="T41" i="84"/>
  <c r="Y40" i="84"/>
  <c r="V39" i="84"/>
  <c r="X37" i="84"/>
  <c r="H50" i="84"/>
  <c r="V42" i="84"/>
  <c r="U39" i="84"/>
  <c r="F50" i="84"/>
  <c r="T42" i="84"/>
  <c r="G49" i="84"/>
  <c r="X40" i="84"/>
  <c r="W37" i="84"/>
  <c r="E49" i="84"/>
  <c r="V40" i="84"/>
  <c r="G51" i="84"/>
  <c r="F48" i="84"/>
  <c r="U37" i="84"/>
  <c r="D48" i="84"/>
  <c r="Z38" i="84"/>
  <c r="Y41" i="84"/>
  <c r="X38" i="84"/>
  <c r="E51" i="69"/>
  <c r="D50" i="69"/>
  <c r="C49" i="69"/>
  <c r="B48" i="69"/>
  <c r="Z42" i="69"/>
  <c r="W41" i="69"/>
  <c r="T40" i="69"/>
  <c r="Y39" i="69"/>
  <c r="V38" i="69"/>
  <c r="B51" i="69"/>
  <c r="G49" i="69"/>
  <c r="E48" i="69"/>
  <c r="U41" i="69"/>
  <c r="X40" i="69"/>
  <c r="T38" i="69"/>
  <c r="W37" i="69"/>
  <c r="H50" i="69"/>
  <c r="F49" i="69"/>
  <c r="D48" i="69"/>
  <c r="T41" i="69"/>
  <c r="W40" i="69"/>
  <c r="Z39" i="69"/>
  <c r="V37" i="69"/>
  <c r="G51" i="69"/>
  <c r="E50" i="69"/>
  <c r="B49" i="69"/>
  <c r="W42" i="69"/>
  <c r="Z41" i="69"/>
  <c r="V39" i="69"/>
  <c r="Y38" i="69"/>
  <c r="B50" i="69"/>
  <c r="T42" i="69"/>
  <c r="Y41" i="69"/>
  <c r="W39" i="69"/>
  <c r="U37" i="69"/>
  <c r="G50" i="69"/>
  <c r="F48" i="69"/>
  <c r="V42" i="69"/>
  <c r="W38" i="69"/>
  <c r="Z37" i="69"/>
  <c r="F50" i="69"/>
  <c r="C48" i="69"/>
  <c r="U42" i="69"/>
  <c r="X41" i="69"/>
  <c r="U38" i="69"/>
  <c r="Y37" i="69"/>
  <c r="C50" i="69"/>
  <c r="V41" i="69"/>
  <c r="Z40" i="69"/>
  <c r="X37" i="69"/>
  <c r="H51" i="69"/>
  <c r="E49" i="69"/>
  <c r="V40" i="69"/>
  <c r="H49" i="69"/>
  <c r="X42" i="69"/>
  <c r="T39" i="69"/>
  <c r="D49" i="69"/>
  <c r="Y40" i="69"/>
  <c r="T37" i="69"/>
  <c r="H48" i="69"/>
  <c r="U40" i="69"/>
  <c r="F51" i="69"/>
  <c r="Z38" i="69"/>
  <c r="X38" i="69"/>
  <c r="G48" i="69"/>
  <c r="X39" i="69"/>
  <c r="D51" i="69"/>
  <c r="U39" i="69"/>
  <c r="C51" i="69"/>
  <c r="Y42" i="69"/>
  <c r="P42" i="73"/>
  <c r="M41" i="73"/>
  <c r="O39" i="73"/>
  <c r="L38" i="73"/>
  <c r="Q37" i="73"/>
  <c r="K41" i="73"/>
  <c r="N40" i="73"/>
  <c r="Q39" i="73"/>
  <c r="M37" i="73"/>
  <c r="N42" i="73"/>
  <c r="O41" i="73"/>
  <c r="O40" i="73"/>
  <c r="N39" i="73"/>
  <c r="O38" i="73"/>
  <c r="O37" i="73"/>
  <c r="M42" i="73"/>
  <c r="N41" i="73"/>
  <c r="M40" i="73"/>
  <c r="M39" i="73"/>
  <c r="N38" i="73"/>
  <c r="N37" i="73"/>
  <c r="T35" i="73"/>
  <c r="L42" i="73"/>
  <c r="L41" i="73"/>
  <c r="L40" i="73"/>
  <c r="L39" i="73"/>
  <c r="M38" i="73"/>
  <c r="L37" i="73"/>
  <c r="O42" i="73"/>
  <c r="P41" i="73"/>
  <c r="P40" i="73"/>
  <c r="P39" i="73"/>
  <c r="P38" i="73"/>
  <c r="P37" i="73"/>
  <c r="Q41" i="73"/>
  <c r="K39" i="73"/>
  <c r="K37" i="73"/>
  <c r="Q42" i="73"/>
  <c r="Q38" i="73"/>
  <c r="K42" i="73"/>
  <c r="K38" i="73"/>
  <c r="K40" i="73"/>
  <c r="Q40" i="73"/>
  <c r="O42" i="59"/>
  <c r="L41" i="59"/>
  <c r="Q40" i="59"/>
  <c r="N39" i="59"/>
  <c r="K38" i="59"/>
  <c r="P37" i="59"/>
  <c r="K41" i="59"/>
  <c r="N40" i="59"/>
  <c r="Q39" i="59"/>
  <c r="M37" i="59"/>
  <c r="Q42" i="59"/>
  <c r="P42" i="59"/>
  <c r="L40" i="59"/>
  <c r="O39" i="59"/>
  <c r="Q38" i="59"/>
  <c r="K37" i="59"/>
  <c r="M42" i="59"/>
  <c r="P41" i="59"/>
  <c r="L39" i="59"/>
  <c r="O38" i="59"/>
  <c r="L42" i="59"/>
  <c r="O41" i="59"/>
  <c r="K39" i="59"/>
  <c r="K42" i="59"/>
  <c r="N41" i="59"/>
  <c r="P38" i="59"/>
  <c r="O40" i="59"/>
  <c r="N37" i="59"/>
  <c r="M41" i="59"/>
  <c r="P40" i="59"/>
  <c r="N38" i="59"/>
  <c r="M38" i="59"/>
  <c r="P39" i="59"/>
  <c r="M40" i="59"/>
  <c r="L38" i="59"/>
  <c r="Q37" i="59"/>
  <c r="K40" i="59"/>
  <c r="O37" i="59"/>
  <c r="M39" i="59"/>
  <c r="L37" i="59"/>
  <c r="N42" i="59"/>
  <c r="Q41" i="59"/>
  <c r="T35" i="59"/>
  <c r="N42" i="77"/>
  <c r="O41" i="77"/>
  <c r="L40" i="77"/>
  <c r="Q39" i="77"/>
  <c r="N38" i="77"/>
  <c r="K37" i="77"/>
  <c r="L42" i="77"/>
  <c r="N41" i="77"/>
  <c r="Q40" i="77"/>
  <c r="K39" i="77"/>
  <c r="M38" i="77"/>
  <c r="P37" i="77"/>
  <c r="K42" i="77"/>
  <c r="M41" i="77"/>
  <c r="P40" i="77"/>
  <c r="L38" i="77"/>
  <c r="O37" i="77"/>
  <c r="K41" i="77"/>
  <c r="N40" i="77"/>
  <c r="P39" i="77"/>
  <c r="M37" i="77"/>
  <c r="P42" i="77"/>
  <c r="M40" i="77"/>
  <c r="K38" i="77"/>
  <c r="O42" i="77"/>
  <c r="K40" i="77"/>
  <c r="Q37" i="77"/>
  <c r="M42" i="77"/>
  <c r="O39" i="77"/>
  <c r="N37" i="77"/>
  <c r="P41" i="77"/>
  <c r="M39" i="77"/>
  <c r="Q41" i="77"/>
  <c r="L37" i="77"/>
  <c r="L41" i="77"/>
  <c r="Q38" i="77"/>
  <c r="P38" i="77"/>
  <c r="N39" i="77"/>
  <c r="O38" i="77"/>
  <c r="O40" i="77"/>
  <c r="L39" i="77"/>
  <c r="T35" i="77"/>
  <c r="Q42" i="77"/>
  <c r="H51" i="57"/>
  <c r="G50" i="57"/>
  <c r="F49" i="57"/>
  <c r="E48" i="57"/>
  <c r="U42" i="57"/>
  <c r="Z41" i="57"/>
  <c r="W40" i="57"/>
  <c r="T39" i="57"/>
  <c r="Y38" i="57"/>
  <c r="V37" i="57"/>
  <c r="C51" i="57"/>
  <c r="H49" i="57"/>
  <c r="F48" i="57"/>
  <c r="V41" i="57"/>
  <c r="Y40" i="57"/>
  <c r="U38" i="57"/>
  <c r="X37" i="57"/>
  <c r="H50" i="57"/>
  <c r="D49" i="57"/>
  <c r="W42" i="57"/>
  <c r="W41" i="57"/>
  <c r="V40" i="57"/>
  <c r="W39" i="57"/>
  <c r="W38" i="57"/>
  <c r="W37" i="57"/>
  <c r="C48" i="57"/>
  <c r="Y42" i="57"/>
  <c r="Z37" i="57"/>
  <c r="F50" i="57"/>
  <c r="C49" i="57"/>
  <c r="V42" i="57"/>
  <c r="U41" i="57"/>
  <c r="U40" i="57"/>
  <c r="V39" i="57"/>
  <c r="V38" i="57"/>
  <c r="U37" i="57"/>
  <c r="G51" i="57"/>
  <c r="D50" i="57"/>
  <c r="H48" i="57"/>
  <c r="D51" i="57"/>
  <c r="Y41" i="57"/>
  <c r="Y39" i="57"/>
  <c r="E50" i="57"/>
  <c r="B49" i="57"/>
  <c r="T42" i="57"/>
  <c r="T41" i="57"/>
  <c r="T40" i="57"/>
  <c r="U39" i="57"/>
  <c r="T38" i="57"/>
  <c r="T37" i="57"/>
  <c r="E51" i="57"/>
  <c r="B50" i="57"/>
  <c r="D48" i="57"/>
  <c r="Z42" i="57"/>
  <c r="F51" i="57"/>
  <c r="C50" i="57"/>
  <c r="G48" i="57"/>
  <c r="Z39" i="57"/>
  <c r="G49" i="57"/>
  <c r="Z40" i="57"/>
  <c r="Z38" i="57"/>
  <c r="E49" i="57"/>
  <c r="B48" i="57"/>
  <c r="X39" i="57"/>
  <c r="X42" i="57"/>
  <c r="X40" i="57"/>
  <c r="X38" i="57"/>
  <c r="X41" i="57"/>
  <c r="Y37" i="57"/>
  <c r="B51" i="57"/>
  <c r="F51" i="71"/>
  <c r="E50" i="71"/>
  <c r="D49" i="71"/>
  <c r="C48" i="71"/>
  <c r="X41" i="71"/>
  <c r="U40" i="71"/>
  <c r="Z39" i="71"/>
  <c r="W38" i="71"/>
  <c r="T37" i="71"/>
  <c r="E51" i="71"/>
  <c r="C50" i="71"/>
  <c r="H48" i="71"/>
  <c r="V42" i="71"/>
  <c r="Y41" i="71"/>
  <c r="U39" i="71"/>
  <c r="X38" i="71"/>
  <c r="Z37" i="71"/>
  <c r="D51" i="71"/>
  <c r="B50" i="71"/>
  <c r="G48" i="71"/>
  <c r="U42" i="71"/>
  <c r="W41" i="71"/>
  <c r="Z40" i="71"/>
  <c r="T39" i="71"/>
  <c r="V38" i="71"/>
  <c r="Y37" i="71"/>
  <c r="C51" i="71"/>
  <c r="H49" i="71"/>
  <c r="F48" i="71"/>
  <c r="T42" i="71"/>
  <c r="V41" i="71"/>
  <c r="Y40" i="71"/>
  <c r="U38" i="71"/>
  <c r="X37" i="71"/>
  <c r="H50" i="71"/>
  <c r="F49" i="71"/>
  <c r="D48" i="71"/>
  <c r="Z42" i="71"/>
  <c r="T41" i="71"/>
  <c r="W40" i="71"/>
  <c r="Y39" i="71"/>
  <c r="V37" i="71"/>
  <c r="E49" i="71"/>
  <c r="Y42" i="71"/>
  <c r="U37" i="71"/>
  <c r="H51" i="71"/>
  <c r="C49" i="71"/>
  <c r="X42" i="71"/>
  <c r="G51" i="71"/>
  <c r="B49" i="71"/>
  <c r="W42" i="71"/>
  <c r="Z41" i="71"/>
  <c r="G50" i="71"/>
  <c r="B48" i="71"/>
  <c r="V40" i="71"/>
  <c r="X39" i="71"/>
  <c r="G49" i="71"/>
  <c r="T38" i="71"/>
  <c r="E48" i="71"/>
  <c r="U41" i="71"/>
  <c r="W39" i="71"/>
  <c r="B51" i="71"/>
  <c r="X40" i="71"/>
  <c r="D50" i="71"/>
  <c r="T40" i="71"/>
  <c r="V39" i="71"/>
  <c r="Z38" i="71"/>
  <c r="Y38" i="71"/>
  <c r="W37" i="71"/>
  <c r="F50" i="71"/>
  <c r="P42" i="75"/>
  <c r="M41" i="75"/>
  <c r="O39" i="75"/>
  <c r="L38" i="75"/>
  <c r="Q37" i="75"/>
  <c r="M42" i="75"/>
  <c r="O40" i="75"/>
  <c r="L39" i="75"/>
  <c r="Q38" i="75"/>
  <c r="N37" i="75"/>
  <c r="T35" i="75"/>
  <c r="K42" i="75"/>
  <c r="K41" i="75"/>
  <c r="K40" i="75"/>
  <c r="O41" i="75"/>
  <c r="L40" i="75"/>
  <c r="P38" i="75"/>
  <c r="M37" i="75"/>
  <c r="L42" i="75"/>
  <c r="Q40" i="75"/>
  <c r="N39" i="75"/>
  <c r="K38" i="75"/>
  <c r="M40" i="75"/>
  <c r="Q39" i="75"/>
  <c r="K37" i="75"/>
  <c r="Q42" i="75"/>
  <c r="P39" i="75"/>
  <c r="O42" i="75"/>
  <c r="M39" i="75"/>
  <c r="P41" i="75"/>
  <c r="N38" i="75"/>
  <c r="L41" i="75"/>
  <c r="N42" i="75"/>
  <c r="K39" i="75"/>
  <c r="P40" i="75"/>
  <c r="O37" i="75"/>
  <c r="N40" i="75"/>
  <c r="L37" i="75"/>
  <c r="O38" i="75"/>
  <c r="P37" i="75"/>
  <c r="N41" i="75"/>
  <c r="Q41" i="75"/>
  <c r="M38" i="75"/>
  <c r="W42" i="4"/>
  <c r="T41" i="4"/>
  <c r="Q40" i="4"/>
  <c r="V39" i="4"/>
  <c r="S38" i="4"/>
  <c r="Q42" i="4"/>
  <c r="S41" i="4"/>
  <c r="V40" i="4"/>
  <c r="R38" i="4"/>
  <c r="U37" i="4"/>
  <c r="R41" i="4"/>
  <c r="U40" i="4"/>
  <c r="Q38" i="4"/>
  <c r="T37" i="4"/>
  <c r="V42" i="4"/>
  <c r="R37" i="4"/>
  <c r="S42" i="4"/>
  <c r="V41" i="4"/>
  <c r="W37" i="4"/>
  <c r="Q41" i="4"/>
  <c r="T40" i="4"/>
  <c r="W39" i="4"/>
  <c r="S37" i="4"/>
  <c r="S40" i="4"/>
  <c r="U39" i="4"/>
  <c r="T42" i="4"/>
  <c r="W41" i="4"/>
  <c r="V38" i="4"/>
  <c r="U38" i="4"/>
  <c r="U42" i="4"/>
  <c r="R40" i="4"/>
  <c r="T39" i="4"/>
  <c r="W38" i="4"/>
  <c r="Q37" i="4"/>
  <c r="S39" i="4"/>
  <c r="R39" i="4"/>
  <c r="W40" i="4"/>
  <c r="R42" i="4"/>
  <c r="Q39" i="4"/>
  <c r="V37" i="4"/>
  <c r="T38" i="4"/>
  <c r="U41" i="4"/>
  <c r="F51" i="78"/>
  <c r="E50" i="78"/>
  <c r="D49" i="78"/>
  <c r="C48" i="78"/>
  <c r="X41" i="78"/>
  <c r="U40" i="78"/>
  <c r="Z39" i="78"/>
  <c r="W38" i="78"/>
  <c r="T37" i="78"/>
  <c r="E51" i="78"/>
  <c r="C50" i="78"/>
  <c r="H48" i="78"/>
  <c r="C51" i="78"/>
  <c r="H49" i="78"/>
  <c r="F48" i="78"/>
  <c r="T42" i="78"/>
  <c r="V41" i="78"/>
  <c r="Y40" i="78"/>
  <c r="U38" i="78"/>
  <c r="X37" i="78"/>
  <c r="G51" i="78"/>
  <c r="G49" i="78"/>
  <c r="B48" i="78"/>
  <c r="W42" i="78"/>
  <c r="W41" i="78"/>
  <c r="W40" i="78"/>
  <c r="W39" i="78"/>
  <c r="X38" i="78"/>
  <c r="W37" i="78"/>
  <c r="D51" i="78"/>
  <c r="F49" i="78"/>
  <c r="V42" i="78"/>
  <c r="U41" i="78"/>
  <c r="V40" i="78"/>
  <c r="V39" i="78"/>
  <c r="V38" i="78"/>
  <c r="V37" i="78"/>
  <c r="B51" i="78"/>
  <c r="E49" i="78"/>
  <c r="U42" i="78"/>
  <c r="T41" i="78"/>
  <c r="T40" i="78"/>
  <c r="U39" i="78"/>
  <c r="T38" i="78"/>
  <c r="U37" i="78"/>
  <c r="G50" i="78"/>
  <c r="B49" i="78"/>
  <c r="D50" i="78"/>
  <c r="Z42" i="78"/>
  <c r="B50" i="78"/>
  <c r="Y42" i="78"/>
  <c r="Z41" i="78"/>
  <c r="Z40" i="78"/>
  <c r="Y39" i="78"/>
  <c r="Z38" i="78"/>
  <c r="Z37" i="78"/>
  <c r="C49" i="78"/>
  <c r="X42" i="78"/>
  <c r="Y41" i="78"/>
  <c r="X40" i="78"/>
  <c r="X39" i="78"/>
  <c r="Y38" i="78"/>
  <c r="Y37" i="78"/>
  <c r="E48" i="78"/>
  <c r="G48" i="78"/>
  <c r="T39" i="78"/>
  <c r="D48" i="78"/>
  <c r="F50" i="78"/>
  <c r="H50" i="78"/>
  <c r="H51" i="78"/>
  <c r="P42" i="74"/>
  <c r="M41" i="74"/>
  <c r="O39" i="74"/>
  <c r="L38" i="74"/>
  <c r="Q37" i="74"/>
  <c r="K42" i="74"/>
  <c r="N41" i="74"/>
  <c r="P40" i="74"/>
  <c r="M38" i="74"/>
  <c r="O37" i="74"/>
  <c r="L41" i="74"/>
  <c r="O40" i="74"/>
  <c r="K38" i="74"/>
  <c r="N37" i="74"/>
  <c r="O42" i="74"/>
  <c r="L40" i="74"/>
  <c r="N39" i="74"/>
  <c r="Q38" i="74"/>
  <c r="K37" i="74"/>
  <c r="O41" i="74"/>
  <c r="L39" i="74"/>
  <c r="T35" i="74"/>
  <c r="K41" i="74"/>
  <c r="K39" i="74"/>
  <c r="P38" i="74"/>
  <c r="Q40" i="74"/>
  <c r="O38" i="74"/>
  <c r="N42" i="74"/>
  <c r="M40" i="74"/>
  <c r="M42" i="74"/>
  <c r="Q39" i="74"/>
  <c r="L42" i="74"/>
  <c r="P39" i="74"/>
  <c r="M39" i="74"/>
  <c r="Q41" i="74"/>
  <c r="M37" i="74"/>
  <c r="L37" i="74"/>
  <c r="P41" i="74"/>
  <c r="N38" i="74"/>
  <c r="K40" i="74"/>
  <c r="Q42" i="74"/>
  <c r="N40" i="74"/>
  <c r="P37" i="74"/>
  <c r="E51" i="64"/>
  <c r="D50" i="64"/>
  <c r="C49" i="64"/>
  <c r="Z42" i="64"/>
  <c r="W41" i="64"/>
  <c r="T40" i="64"/>
  <c r="Y39" i="64"/>
  <c r="V38" i="64"/>
  <c r="F51" i="64"/>
  <c r="C50" i="64"/>
  <c r="H48" i="64"/>
  <c r="V42" i="64"/>
  <c r="Y41" i="64"/>
  <c r="U39" i="64"/>
  <c r="X38" i="64"/>
  <c r="Z37" i="64"/>
  <c r="C51" i="64"/>
  <c r="G49" i="64"/>
  <c r="Y42" i="64"/>
  <c r="Z41" i="64"/>
  <c r="Y40" i="64"/>
  <c r="Z39" i="64"/>
  <c r="Z38" i="64"/>
  <c r="Y37" i="64"/>
  <c r="B51" i="64"/>
  <c r="F49" i="64"/>
  <c r="X42" i="64"/>
  <c r="X41" i="64"/>
  <c r="X40" i="64"/>
  <c r="X39" i="64"/>
  <c r="Y38" i="64"/>
  <c r="X37" i="64"/>
  <c r="F50" i="64"/>
  <c r="B49" i="64"/>
  <c r="T42" i="64"/>
  <c r="T41" i="64"/>
  <c r="U40" i="64"/>
  <c r="T39" i="64"/>
  <c r="T38" i="64"/>
  <c r="U37" i="64"/>
  <c r="H51" i="64"/>
  <c r="E50" i="64"/>
  <c r="G48" i="64"/>
  <c r="T37" i="64"/>
  <c r="H49" i="64"/>
  <c r="Z40" i="64"/>
  <c r="E49" i="64"/>
  <c r="U42" i="64"/>
  <c r="D49" i="64"/>
  <c r="W37" i="64"/>
  <c r="D51" i="64"/>
  <c r="W39" i="64"/>
  <c r="U38" i="64"/>
  <c r="H50" i="64"/>
  <c r="V37" i="64"/>
  <c r="U41" i="64"/>
  <c r="G50" i="64"/>
  <c r="V39" i="64"/>
  <c r="B50" i="64"/>
  <c r="V41" i="64"/>
  <c r="W38" i="64"/>
  <c r="W40" i="64"/>
  <c r="V40" i="64"/>
  <c r="G51" i="64"/>
  <c r="W42" i="64"/>
  <c r="F51" i="80"/>
  <c r="E50" i="80"/>
  <c r="D49" i="80"/>
  <c r="C48" i="80"/>
  <c r="X41" i="80"/>
  <c r="E51" i="80"/>
  <c r="D50" i="80"/>
  <c r="C49" i="80"/>
  <c r="B48" i="80"/>
  <c r="Z42" i="80"/>
  <c r="W41" i="80"/>
  <c r="G51" i="80"/>
  <c r="B50" i="80"/>
  <c r="F48" i="80"/>
  <c r="Z40" i="80"/>
  <c r="W39" i="80"/>
  <c r="T38" i="80"/>
  <c r="Y37" i="80"/>
  <c r="D51" i="80"/>
  <c r="H49" i="80"/>
  <c r="E48" i="80"/>
  <c r="Y42" i="80"/>
  <c r="Z41" i="80"/>
  <c r="Y40" i="80"/>
  <c r="V39" i="80"/>
  <c r="X37" i="80"/>
  <c r="H50" i="80"/>
  <c r="H48" i="80"/>
  <c r="X42" i="80"/>
  <c r="X40" i="80"/>
  <c r="Y39" i="80"/>
  <c r="X38" i="80"/>
  <c r="W37" i="80"/>
  <c r="G50" i="80"/>
  <c r="G48" i="80"/>
  <c r="W42" i="80"/>
  <c r="W40" i="80"/>
  <c r="X39" i="80"/>
  <c r="W38" i="80"/>
  <c r="V37" i="80"/>
  <c r="F50" i="80"/>
  <c r="D48" i="80"/>
  <c r="V42" i="80"/>
  <c r="V40" i="80"/>
  <c r="U39" i="80"/>
  <c r="V38" i="80"/>
  <c r="C50" i="80"/>
  <c r="U42" i="80"/>
  <c r="U40" i="80"/>
  <c r="T39" i="80"/>
  <c r="U38" i="80"/>
  <c r="T37" i="80"/>
  <c r="B49" i="80"/>
  <c r="Z39" i="80"/>
  <c r="Y38" i="80"/>
  <c r="Y41" i="80"/>
  <c r="T40" i="80"/>
  <c r="Z37" i="80"/>
  <c r="H51" i="80"/>
  <c r="V41" i="80"/>
  <c r="U37" i="80"/>
  <c r="C51" i="80"/>
  <c r="U41" i="80"/>
  <c r="E49" i="80"/>
  <c r="T41" i="80"/>
  <c r="Z38" i="80"/>
  <c r="T42" i="80"/>
  <c r="B51" i="80"/>
  <c r="F49" i="80"/>
  <c r="G49" i="80"/>
  <c r="O42" i="70"/>
  <c r="L41" i="70"/>
  <c r="Q40" i="70"/>
  <c r="N39" i="70"/>
  <c r="K38" i="70"/>
  <c r="P37" i="70"/>
  <c r="P42" i="70"/>
  <c r="L40" i="70"/>
  <c r="O39" i="70"/>
  <c r="Q38" i="70"/>
  <c r="K37" i="70"/>
  <c r="N42" i="70"/>
  <c r="Q41" i="70"/>
  <c r="K40" i="70"/>
  <c r="M39" i="70"/>
  <c r="P38" i="70"/>
  <c r="T35" i="70"/>
  <c r="K42" i="70"/>
  <c r="N41" i="70"/>
  <c r="P40" i="70"/>
  <c r="M38" i="70"/>
  <c r="O37" i="70"/>
  <c r="P41" i="70"/>
  <c r="P39" i="70"/>
  <c r="M37" i="70"/>
  <c r="M40" i="70"/>
  <c r="Q39" i="70"/>
  <c r="L39" i="70"/>
  <c r="Q42" i="70"/>
  <c r="K39" i="70"/>
  <c r="O38" i="70"/>
  <c r="L42" i="70"/>
  <c r="O41" i="70"/>
  <c r="L38" i="70"/>
  <c r="Q37" i="70"/>
  <c r="K41" i="70"/>
  <c r="M42" i="70"/>
  <c r="N40" i="70"/>
  <c r="N37" i="70"/>
  <c r="O40" i="70"/>
  <c r="L37" i="70"/>
  <c r="M41" i="70"/>
  <c r="N38" i="70"/>
  <c r="O41" i="58"/>
  <c r="L40" i="58"/>
  <c r="Q39" i="58"/>
  <c r="N38" i="58"/>
  <c r="K37" i="58"/>
  <c r="N42" i="58"/>
  <c r="Q41" i="58"/>
  <c r="M39" i="58"/>
  <c r="P38" i="58"/>
  <c r="T35" i="58"/>
  <c r="L39" i="58"/>
  <c r="O38" i="58"/>
  <c r="P40" i="58"/>
  <c r="M40" i="58"/>
  <c r="M42" i="58"/>
  <c r="P41" i="58"/>
  <c r="Q37" i="58"/>
  <c r="M41" i="58"/>
  <c r="O37" i="58"/>
  <c r="K41" i="58"/>
  <c r="M37" i="58"/>
  <c r="P42" i="58"/>
  <c r="O39" i="58"/>
  <c r="L37" i="58"/>
  <c r="L42" i="58"/>
  <c r="N41" i="58"/>
  <c r="Q40" i="58"/>
  <c r="K39" i="58"/>
  <c r="M38" i="58"/>
  <c r="P37" i="58"/>
  <c r="K42" i="58"/>
  <c r="L38" i="58"/>
  <c r="Q42" i="58"/>
  <c r="N40" i="58"/>
  <c r="P39" i="58"/>
  <c r="L41" i="58"/>
  <c r="O40" i="58"/>
  <c r="K38" i="58"/>
  <c r="N37" i="58"/>
  <c r="K40" i="58"/>
  <c r="N39" i="58"/>
  <c r="O42" i="58"/>
  <c r="Q38" i="58"/>
  <c r="O42" i="68"/>
  <c r="L41" i="68"/>
  <c r="Q40" i="68"/>
  <c r="N39" i="68"/>
  <c r="K38" i="68"/>
  <c r="P37" i="68"/>
  <c r="N42" i="68"/>
  <c r="Q41" i="68"/>
  <c r="K40" i="68"/>
  <c r="M39" i="68"/>
  <c r="P38" i="68"/>
  <c r="K42" i="68"/>
  <c r="K41" i="68"/>
  <c r="L40" i="68"/>
  <c r="K39" i="68"/>
  <c r="L38" i="68"/>
  <c r="L37" i="68"/>
  <c r="K37" i="68"/>
  <c r="T35" i="68"/>
  <c r="Q42" i="68"/>
  <c r="P41" i="68"/>
  <c r="P40" i="68"/>
  <c r="Q39" i="68"/>
  <c r="Q38" i="68"/>
  <c r="Q37" i="68"/>
  <c r="P42" i="68"/>
  <c r="O41" i="68"/>
  <c r="O40" i="68"/>
  <c r="P39" i="68"/>
  <c r="O38" i="68"/>
  <c r="O37" i="68"/>
  <c r="M42" i="68"/>
  <c r="N41" i="68"/>
  <c r="N40" i="68"/>
  <c r="O39" i="68"/>
  <c r="N38" i="68"/>
  <c r="N37" i="68"/>
  <c r="L42" i="68"/>
  <c r="M41" i="68"/>
  <c r="M40" i="68"/>
  <c r="L39" i="68"/>
  <c r="M38" i="68"/>
  <c r="M37" i="68"/>
  <c r="D51" i="82"/>
  <c r="C50" i="82"/>
  <c r="B49" i="82"/>
  <c r="Y42" i="82"/>
  <c r="V41" i="82"/>
  <c r="X39" i="82"/>
  <c r="U38" i="82"/>
  <c r="Z37" i="82"/>
  <c r="E51" i="82"/>
  <c r="B50" i="82"/>
  <c r="G48" i="82"/>
  <c r="U42" i="82"/>
  <c r="X41" i="82"/>
  <c r="Z40" i="82"/>
  <c r="T39" i="82"/>
  <c r="W38" i="82"/>
  <c r="Y37" i="82"/>
  <c r="G51" i="82"/>
  <c r="D50" i="82"/>
  <c r="F48" i="82"/>
  <c r="F51" i="82"/>
  <c r="H49" i="82"/>
  <c r="E48" i="82"/>
  <c r="H50" i="82"/>
  <c r="E49" i="82"/>
  <c r="W42" i="82"/>
  <c r="W41" i="82"/>
  <c r="W40" i="82"/>
  <c r="W39" i="82"/>
  <c r="X38" i="82"/>
  <c r="W37" i="82"/>
  <c r="G50" i="82"/>
  <c r="D49" i="82"/>
  <c r="V42" i="82"/>
  <c r="U41" i="82"/>
  <c r="V40" i="82"/>
  <c r="V39" i="82"/>
  <c r="V38" i="82"/>
  <c r="V37" i="82"/>
  <c r="B51" i="82"/>
  <c r="F50" i="82"/>
  <c r="Y40" i="82"/>
  <c r="Y39" i="82"/>
  <c r="T38" i="82"/>
  <c r="T37" i="82"/>
  <c r="E50" i="82"/>
  <c r="Z41" i="82"/>
  <c r="X40" i="82"/>
  <c r="U39" i="82"/>
  <c r="G49" i="82"/>
  <c r="Z42" i="82"/>
  <c r="Y41" i="82"/>
  <c r="U40" i="82"/>
  <c r="C49" i="82"/>
  <c r="T42" i="82"/>
  <c r="F49" i="82"/>
  <c r="X37" i="82"/>
  <c r="H48" i="82"/>
  <c r="Z39" i="82"/>
  <c r="U37" i="82"/>
  <c r="D48" i="82"/>
  <c r="T41" i="82"/>
  <c r="H51" i="82"/>
  <c r="T40" i="82"/>
  <c r="Z38" i="82"/>
  <c r="Y38" i="82"/>
  <c r="X42" i="82"/>
  <c r="C51" i="82"/>
  <c r="E51" i="67"/>
  <c r="D50" i="67"/>
  <c r="C49" i="67"/>
  <c r="B48" i="67"/>
  <c r="Z42" i="67"/>
  <c r="W41" i="67"/>
  <c r="D51" i="67"/>
  <c r="B50" i="67"/>
  <c r="G48" i="67"/>
  <c r="U42" i="67"/>
  <c r="X41" i="67"/>
  <c r="T40" i="67"/>
  <c r="Y39" i="67"/>
  <c r="V38" i="67"/>
  <c r="F50" i="67"/>
  <c r="B49" i="67"/>
  <c r="T42" i="67"/>
  <c r="T41" i="67"/>
  <c r="W40" i="67"/>
  <c r="Z39" i="67"/>
  <c r="V37" i="67"/>
  <c r="H51" i="67"/>
  <c r="E50" i="67"/>
  <c r="H48" i="67"/>
  <c r="V40" i="67"/>
  <c r="X39" i="67"/>
  <c r="U37" i="67"/>
  <c r="G51" i="67"/>
  <c r="C50" i="67"/>
  <c r="F48" i="67"/>
  <c r="U40" i="67"/>
  <c r="W39" i="67"/>
  <c r="Z38" i="67"/>
  <c r="T37" i="67"/>
  <c r="C51" i="67"/>
  <c r="G49" i="67"/>
  <c r="D48" i="67"/>
  <c r="Y42" i="67"/>
  <c r="Z41" i="67"/>
  <c r="U39" i="67"/>
  <c r="X38" i="67"/>
  <c r="Z37" i="67"/>
  <c r="F49" i="67"/>
  <c r="D49" i="67"/>
  <c r="W42" i="67"/>
  <c r="V41" i="67"/>
  <c r="Y40" i="67"/>
  <c r="H50" i="67"/>
  <c r="T39" i="67"/>
  <c r="W38" i="67"/>
  <c r="Y37" i="67"/>
  <c r="C48" i="67"/>
  <c r="Y41" i="67"/>
  <c r="W37" i="67"/>
  <c r="U41" i="67"/>
  <c r="Y38" i="67"/>
  <c r="G50" i="67"/>
  <c r="V42" i="67"/>
  <c r="V39" i="67"/>
  <c r="H49" i="67"/>
  <c r="Z40" i="67"/>
  <c r="F51" i="67"/>
  <c r="B51" i="67"/>
  <c r="U38" i="67"/>
  <c r="E49" i="67"/>
  <c r="T38" i="67"/>
  <c r="E48" i="67"/>
  <c r="X37" i="67"/>
  <c r="X40" i="67"/>
  <c r="X42" i="67"/>
  <c r="O41" i="63"/>
  <c r="L40" i="63"/>
  <c r="Q39" i="63"/>
  <c r="N38" i="63"/>
  <c r="K37" i="63"/>
  <c r="P42" i="63"/>
  <c r="M40" i="63"/>
  <c r="O39" i="63"/>
  <c r="L37" i="63"/>
  <c r="O42" i="63"/>
  <c r="P41" i="63"/>
  <c r="P40" i="63"/>
  <c r="P39" i="63"/>
  <c r="P38" i="63"/>
  <c r="P37" i="63"/>
  <c r="N42" i="63"/>
  <c r="N41" i="63"/>
  <c r="O40" i="63"/>
  <c r="N39" i="63"/>
  <c r="O38" i="63"/>
  <c r="O37" i="63"/>
  <c r="K42" i="63"/>
  <c r="K41" i="63"/>
  <c r="K39" i="63"/>
  <c r="K38" i="63"/>
  <c r="Q42" i="63"/>
  <c r="Q41" i="63"/>
  <c r="Q40" i="63"/>
  <c r="Q38" i="63"/>
  <c r="Q37" i="63"/>
  <c r="T35" i="63"/>
  <c r="L42" i="63"/>
  <c r="L41" i="63"/>
  <c r="K40" i="63"/>
  <c r="L39" i="63"/>
  <c r="L38" i="63"/>
  <c r="M37" i="63"/>
  <c r="M41" i="63"/>
  <c r="N37" i="63"/>
  <c r="M39" i="63"/>
  <c r="M42" i="63"/>
  <c r="N40" i="63"/>
  <c r="M38" i="63"/>
  <c r="G51" i="60"/>
  <c r="F50" i="60"/>
  <c r="E49" i="60"/>
  <c r="D48" i="60"/>
  <c r="T42" i="60"/>
  <c r="Y41" i="60"/>
  <c r="V40" i="60"/>
  <c r="X38" i="60"/>
  <c r="U37" i="60"/>
  <c r="F51" i="60"/>
  <c r="E50" i="60"/>
  <c r="D49" i="60"/>
  <c r="C48" i="60"/>
  <c r="X41" i="60"/>
  <c r="U40" i="60"/>
  <c r="Z39" i="60"/>
  <c r="W38" i="60"/>
  <c r="T37" i="60"/>
  <c r="H50" i="60"/>
  <c r="C49" i="60"/>
  <c r="V42" i="60"/>
  <c r="U41" i="60"/>
  <c r="T40" i="60"/>
  <c r="U39" i="60"/>
  <c r="T38" i="60"/>
  <c r="G50" i="60"/>
  <c r="B49" i="60"/>
  <c r="U42" i="60"/>
  <c r="T41" i="60"/>
  <c r="T39" i="60"/>
  <c r="D50" i="60"/>
  <c r="H48" i="60"/>
  <c r="E51" i="60"/>
  <c r="B50" i="60"/>
  <c r="F48" i="60"/>
  <c r="Z42" i="60"/>
  <c r="Z40" i="60"/>
  <c r="Y39" i="60"/>
  <c r="Z38" i="60"/>
  <c r="Y37" i="60"/>
  <c r="D51" i="60"/>
  <c r="E48" i="60"/>
  <c r="C50" i="60"/>
  <c r="C51" i="60"/>
  <c r="B48" i="60"/>
  <c r="B51" i="60"/>
  <c r="F49" i="60"/>
  <c r="X42" i="60"/>
  <c r="W41" i="60"/>
  <c r="X40" i="60"/>
  <c r="W39" i="60"/>
  <c r="V38" i="60"/>
  <c r="W37" i="60"/>
  <c r="H49" i="60"/>
  <c r="Z37" i="60"/>
  <c r="G49" i="60"/>
  <c r="Y42" i="60"/>
  <c r="Z41" i="60"/>
  <c r="Y40" i="60"/>
  <c r="X39" i="60"/>
  <c r="Y38" i="60"/>
  <c r="X37" i="60"/>
  <c r="W42" i="60"/>
  <c r="V41" i="60"/>
  <c r="W40" i="60"/>
  <c r="V39" i="60"/>
  <c r="H51" i="60"/>
  <c r="U38" i="60"/>
  <c r="G48" i="60"/>
  <c r="V37" i="60"/>
  <c r="F51" i="66"/>
  <c r="E50" i="66"/>
  <c r="D49" i="66"/>
  <c r="C48" i="66"/>
  <c r="X41" i="66"/>
  <c r="U40" i="66"/>
  <c r="Z39" i="66"/>
  <c r="W38" i="66"/>
  <c r="T37" i="66"/>
  <c r="D51" i="66"/>
  <c r="B50" i="66"/>
  <c r="G48" i="66"/>
  <c r="U42" i="66"/>
  <c r="W41" i="66"/>
  <c r="Z40" i="66"/>
  <c r="T39" i="66"/>
  <c r="V38" i="66"/>
  <c r="Y37" i="66"/>
  <c r="B51" i="66"/>
  <c r="F49" i="66"/>
  <c r="B48" i="66"/>
  <c r="X42" i="66"/>
  <c r="Y41" i="66"/>
  <c r="X40" i="66"/>
  <c r="X39" i="66"/>
  <c r="Y38" i="66"/>
  <c r="X37" i="66"/>
  <c r="H50" i="66"/>
  <c r="E49" i="66"/>
  <c r="W42" i="66"/>
  <c r="V41" i="66"/>
  <c r="W40" i="66"/>
  <c r="W39" i="66"/>
  <c r="X38" i="66"/>
  <c r="W37" i="66"/>
  <c r="G50" i="66"/>
  <c r="C49" i="66"/>
  <c r="V42" i="66"/>
  <c r="U41" i="66"/>
  <c r="V40" i="66"/>
  <c r="V39" i="66"/>
  <c r="U38" i="66"/>
  <c r="V37" i="66"/>
  <c r="H51" i="66"/>
  <c r="D50" i="66"/>
  <c r="H48" i="66"/>
  <c r="E51" i="66"/>
  <c r="E48" i="66"/>
  <c r="C51" i="66"/>
  <c r="D48" i="66"/>
  <c r="F50" i="66"/>
  <c r="G49" i="66"/>
  <c r="Y42" i="66"/>
  <c r="Z41" i="66"/>
  <c r="Y40" i="66"/>
  <c r="Y39" i="66"/>
  <c r="Z38" i="66"/>
  <c r="Z37" i="66"/>
  <c r="Z42" i="66"/>
  <c r="G51" i="66"/>
  <c r="T42" i="66"/>
  <c r="T40" i="66"/>
  <c r="T38" i="66"/>
  <c r="B49" i="66"/>
  <c r="F48" i="66"/>
  <c r="T41" i="66"/>
  <c r="U39" i="66"/>
  <c r="U37" i="66"/>
  <c r="C50" i="66"/>
  <c r="H49" i="66"/>
  <c r="B51" i="23"/>
  <c r="A50" i="23"/>
  <c r="G48" i="23"/>
  <c r="U42" i="23"/>
  <c r="R41" i="23"/>
  <c r="W40" i="23"/>
  <c r="T39" i="23"/>
  <c r="Q38" i="23"/>
  <c r="V37" i="23"/>
  <c r="G50" i="23"/>
  <c r="E49" i="23"/>
  <c r="C48" i="23"/>
  <c r="Q41" i="23"/>
  <c r="T40" i="23"/>
  <c r="W39" i="23"/>
  <c r="S37" i="23"/>
  <c r="G51" i="23"/>
  <c r="E50" i="23"/>
  <c r="C49" i="23"/>
  <c r="A48" i="23"/>
  <c r="V42" i="23"/>
  <c r="R40" i="23"/>
  <c r="U39" i="23"/>
  <c r="W38" i="23"/>
  <c r="Q37" i="23"/>
  <c r="D51" i="23"/>
  <c r="F49" i="23"/>
  <c r="R42" i="23"/>
  <c r="S39" i="23"/>
  <c r="R38" i="23"/>
  <c r="F50" i="23"/>
  <c r="V41" i="23"/>
  <c r="B50" i="23"/>
  <c r="T42" i="23"/>
  <c r="S41" i="23"/>
  <c r="C51" i="23"/>
  <c r="D49" i="23"/>
  <c r="Q42" i="23"/>
  <c r="V40" i="23"/>
  <c r="R39" i="23"/>
  <c r="T38" i="23"/>
  <c r="A51" i="23"/>
  <c r="B49" i="23"/>
  <c r="W41" i="23"/>
  <c r="U40" i="23"/>
  <c r="Q39" i="23"/>
  <c r="W37" i="23"/>
  <c r="A49" i="23"/>
  <c r="S40" i="23"/>
  <c r="U37" i="23"/>
  <c r="D48" i="23"/>
  <c r="D50" i="23"/>
  <c r="F48" i="23"/>
  <c r="U41" i="23"/>
  <c r="Q40" i="23"/>
  <c r="V38" i="23"/>
  <c r="T37" i="23"/>
  <c r="C50" i="23"/>
  <c r="E48" i="23"/>
  <c r="W42" i="23"/>
  <c r="T41" i="23"/>
  <c r="U38" i="23"/>
  <c r="R37" i="23"/>
  <c r="F51" i="23"/>
  <c r="S42" i="23"/>
  <c r="B48" i="23"/>
  <c r="S38" i="23"/>
  <c r="E51" i="23"/>
  <c r="G49" i="23"/>
  <c r="V39" i="23"/>
  <c r="U42" i="62" l="1"/>
  <c r="T42" i="62"/>
  <c r="Y42" i="62"/>
  <c r="X42" i="62"/>
  <c r="W37" i="62"/>
  <c r="T40" i="62"/>
  <c r="X37" i="62"/>
  <c r="F50" i="62"/>
  <c r="T38" i="62"/>
  <c r="Z41" i="62"/>
  <c r="Y41" i="62"/>
  <c r="V41" i="62"/>
  <c r="U41" i="62"/>
  <c r="E49" i="62"/>
  <c r="Y39" i="62"/>
  <c r="W41" i="62"/>
  <c r="B50" i="62"/>
  <c r="F51" i="62"/>
  <c r="X38" i="62"/>
  <c r="U38" i="62"/>
  <c r="W39" i="62"/>
  <c r="V42" i="62"/>
  <c r="G50" i="62"/>
  <c r="Z38" i="62"/>
  <c r="W40" i="62"/>
  <c r="V40" i="62"/>
  <c r="X39" i="62"/>
  <c r="Z40" i="62"/>
  <c r="U40" i="62"/>
  <c r="C51" i="62"/>
  <c r="V38" i="62"/>
  <c r="G48" i="62"/>
  <c r="T39" i="62"/>
  <c r="Z39" i="62"/>
  <c r="Y40" i="62"/>
  <c r="E50" i="62"/>
  <c r="Y38" i="62"/>
  <c r="U37" i="62"/>
  <c r="Z37" i="62"/>
  <c r="T37" i="62"/>
  <c r="U39" i="62"/>
  <c r="V39" i="62"/>
  <c r="D49" i="62"/>
  <c r="V37" i="62"/>
  <c r="G51" i="62"/>
  <c r="E51" i="62"/>
  <c r="Y37" i="62"/>
  <c r="H51" i="62"/>
  <c r="D51" i="62"/>
  <c r="B51" i="62"/>
  <c r="H50" i="62"/>
  <c r="D50" i="62"/>
  <c r="C50" i="62"/>
  <c r="H49" i="62"/>
  <c r="C49" i="62"/>
  <c r="X41" i="62"/>
  <c r="T41" i="62"/>
  <c r="G49" i="62"/>
  <c r="F49" i="62"/>
  <c r="B49" i="62"/>
  <c r="H48" i="62"/>
  <c r="X40" i="62"/>
  <c r="Z42" i="62"/>
  <c r="W38" i="62"/>
  <c r="W42" i="62"/>
  <c r="E51" i="75"/>
  <c r="D50" i="75"/>
  <c r="C49" i="75"/>
  <c r="B48" i="75"/>
  <c r="Z42" i="75"/>
  <c r="W41" i="75"/>
  <c r="T40" i="75"/>
  <c r="Y39" i="75"/>
  <c r="V38" i="75"/>
  <c r="B51" i="75"/>
  <c r="H49" i="75"/>
  <c r="G48" i="75"/>
  <c r="W42" i="75"/>
  <c r="T41" i="75"/>
  <c r="Y40" i="75"/>
  <c r="V39" i="75"/>
  <c r="X37" i="75"/>
  <c r="C51" i="75"/>
  <c r="F49" i="75"/>
  <c r="C48" i="75"/>
  <c r="X42" i="75"/>
  <c r="X41" i="75"/>
  <c r="W40" i="75"/>
  <c r="W39" i="75"/>
  <c r="W38" i="75"/>
  <c r="V37" i="75"/>
  <c r="D51" i="75"/>
  <c r="E49" i="75"/>
  <c r="T42" i="75"/>
  <c r="Z40" i="75"/>
  <c r="U39" i="75"/>
  <c r="E50" i="75"/>
  <c r="F48" i="75"/>
  <c r="V41" i="75"/>
  <c r="Y38" i="75"/>
  <c r="U37" i="75"/>
  <c r="G50" i="75"/>
  <c r="E48" i="75"/>
  <c r="U42" i="75"/>
  <c r="Z41" i="75"/>
  <c r="X38" i="75"/>
  <c r="F50" i="75"/>
  <c r="D48" i="75"/>
  <c r="Y41" i="75"/>
  <c r="U38" i="75"/>
  <c r="Z37" i="75"/>
  <c r="C50" i="75"/>
  <c r="U41" i="75"/>
  <c r="T38" i="75"/>
  <c r="Y37" i="75"/>
  <c r="H51" i="75"/>
  <c r="G49" i="75"/>
  <c r="V40" i="75"/>
  <c r="T37" i="75"/>
  <c r="F51" i="75"/>
  <c r="Y42" i="75"/>
  <c r="X39" i="75"/>
  <c r="H50" i="75"/>
  <c r="V42" i="75"/>
  <c r="T39" i="75"/>
  <c r="B50" i="75"/>
  <c r="X40" i="75"/>
  <c r="W37" i="75"/>
  <c r="B49" i="75"/>
  <c r="H48" i="75"/>
  <c r="Z39" i="75"/>
  <c r="Z38" i="75"/>
  <c r="U40" i="75"/>
  <c r="G51" i="75"/>
  <c r="D49" i="75"/>
  <c r="C51" i="77"/>
  <c r="B50" i="77"/>
  <c r="H48" i="77"/>
  <c r="X42" i="77"/>
  <c r="E51" i="77"/>
  <c r="C50" i="77"/>
  <c r="G48" i="77"/>
  <c r="U42" i="77"/>
  <c r="Y41" i="77"/>
  <c r="V40" i="77"/>
  <c r="X38" i="77"/>
  <c r="U37" i="77"/>
  <c r="B51" i="77"/>
  <c r="F49" i="77"/>
  <c r="Y42" i="77"/>
  <c r="Z41" i="77"/>
  <c r="V39" i="77"/>
  <c r="Y38" i="77"/>
  <c r="H50" i="77"/>
  <c r="E49" i="77"/>
  <c r="W42" i="77"/>
  <c r="X41" i="77"/>
  <c r="U39" i="77"/>
  <c r="W38" i="77"/>
  <c r="Z37" i="77"/>
  <c r="F50" i="77"/>
  <c r="C49" i="77"/>
  <c r="T42" i="77"/>
  <c r="V41" i="77"/>
  <c r="Y40" i="77"/>
  <c r="U38" i="77"/>
  <c r="X37" i="77"/>
  <c r="E50" i="77"/>
  <c r="W41" i="77"/>
  <c r="W39" i="77"/>
  <c r="T37" i="77"/>
  <c r="D50" i="77"/>
  <c r="U41" i="77"/>
  <c r="T39" i="77"/>
  <c r="H49" i="77"/>
  <c r="T41" i="77"/>
  <c r="Z40" i="77"/>
  <c r="Z38" i="77"/>
  <c r="G51" i="77"/>
  <c r="D49" i="77"/>
  <c r="W40" i="77"/>
  <c r="T38" i="77"/>
  <c r="H51" i="77"/>
  <c r="V38" i="77"/>
  <c r="F51" i="77"/>
  <c r="Z42" i="77"/>
  <c r="Z39" i="77"/>
  <c r="D51" i="77"/>
  <c r="V42" i="77"/>
  <c r="Y39" i="77"/>
  <c r="G49" i="77"/>
  <c r="X40" i="77"/>
  <c r="G50" i="77"/>
  <c r="B49" i="77"/>
  <c r="U40" i="77"/>
  <c r="Y37" i="77"/>
  <c r="V37" i="77"/>
  <c r="X39" i="77"/>
  <c r="W37" i="77"/>
  <c r="T40" i="77"/>
  <c r="G51" i="63"/>
  <c r="F50" i="63"/>
  <c r="E49" i="63"/>
  <c r="D48" i="63"/>
  <c r="T42" i="63"/>
  <c r="Y41" i="63"/>
  <c r="V40" i="63"/>
  <c r="X38" i="63"/>
  <c r="U37" i="63"/>
  <c r="B51" i="63"/>
  <c r="G49" i="63"/>
  <c r="E48" i="63"/>
  <c r="U41" i="63"/>
  <c r="X40" i="63"/>
  <c r="Z39" i="63"/>
  <c r="T38" i="63"/>
  <c r="W37" i="63"/>
  <c r="F51" i="63"/>
  <c r="C50" i="63"/>
  <c r="G48" i="63"/>
  <c r="E51" i="63"/>
  <c r="B50" i="63"/>
  <c r="F48" i="63"/>
  <c r="Z42" i="63"/>
  <c r="H50" i="63"/>
  <c r="D49" i="63"/>
  <c r="W42" i="63"/>
  <c r="W41" i="63"/>
  <c r="W40" i="63"/>
  <c r="W39" i="63"/>
  <c r="W38" i="63"/>
  <c r="X37" i="63"/>
  <c r="G50" i="63"/>
  <c r="C49" i="63"/>
  <c r="V42" i="63"/>
  <c r="V41" i="63"/>
  <c r="U40" i="63"/>
  <c r="V39" i="63"/>
  <c r="V38" i="63"/>
  <c r="V37" i="63"/>
  <c r="H51" i="63"/>
  <c r="H48" i="63"/>
  <c r="F49" i="63"/>
  <c r="X42" i="63"/>
  <c r="X41" i="63"/>
  <c r="Y40" i="63"/>
  <c r="X39" i="63"/>
  <c r="Y38" i="63"/>
  <c r="Y37" i="63"/>
  <c r="B49" i="63"/>
  <c r="U42" i="63"/>
  <c r="T41" i="63"/>
  <c r="T40" i="63"/>
  <c r="U39" i="63"/>
  <c r="U38" i="63"/>
  <c r="T37" i="63"/>
  <c r="C48" i="63"/>
  <c r="T39" i="63"/>
  <c r="C51" i="63"/>
  <c r="E50" i="63"/>
  <c r="B48" i="63"/>
  <c r="Z38" i="63"/>
  <c r="D50" i="63"/>
  <c r="H49" i="63"/>
  <c r="Z41" i="63"/>
  <c r="Y39" i="63"/>
  <c r="Z37" i="63"/>
  <c r="Y42" i="63"/>
  <c r="Z40" i="63"/>
  <c r="D51" i="63"/>
  <c r="E51" i="74"/>
  <c r="D50" i="74"/>
  <c r="C49" i="74"/>
  <c r="B48" i="74"/>
  <c r="Z42" i="74"/>
  <c r="W41" i="74"/>
  <c r="T40" i="74"/>
  <c r="Y39" i="74"/>
  <c r="V38" i="74"/>
  <c r="F51" i="74"/>
  <c r="C50" i="74"/>
  <c r="H48" i="74"/>
  <c r="V42" i="74"/>
  <c r="Y41" i="74"/>
  <c r="U39" i="74"/>
  <c r="X38" i="74"/>
  <c r="Z37" i="74"/>
  <c r="D51" i="74"/>
  <c r="B50" i="74"/>
  <c r="G48" i="74"/>
  <c r="U42" i="74"/>
  <c r="X41" i="74"/>
  <c r="Z40" i="74"/>
  <c r="T39" i="74"/>
  <c r="W38" i="74"/>
  <c r="Y37" i="74"/>
  <c r="H50" i="74"/>
  <c r="F49" i="74"/>
  <c r="D48" i="74"/>
  <c r="T41" i="74"/>
  <c r="W40" i="74"/>
  <c r="Z39" i="74"/>
  <c r="V37" i="74"/>
  <c r="G50" i="74"/>
  <c r="F48" i="74"/>
  <c r="X42" i="74"/>
  <c r="V40" i="74"/>
  <c r="T38" i="74"/>
  <c r="F50" i="74"/>
  <c r="E48" i="74"/>
  <c r="W42" i="74"/>
  <c r="U40" i="74"/>
  <c r="X37" i="74"/>
  <c r="E50" i="74"/>
  <c r="C48" i="74"/>
  <c r="T42" i="74"/>
  <c r="X39" i="74"/>
  <c r="W37" i="74"/>
  <c r="H51" i="74"/>
  <c r="G49" i="74"/>
  <c r="V41" i="74"/>
  <c r="V39" i="74"/>
  <c r="T37" i="74"/>
  <c r="D49" i="74"/>
  <c r="B49" i="74"/>
  <c r="Y40" i="74"/>
  <c r="X40" i="74"/>
  <c r="B51" i="74"/>
  <c r="Y38" i="74"/>
  <c r="Y42" i="74"/>
  <c r="C51" i="74"/>
  <c r="U41" i="74"/>
  <c r="U38" i="74"/>
  <c r="H49" i="74"/>
  <c r="E49" i="74"/>
  <c r="U37" i="74"/>
  <c r="Z41" i="74"/>
  <c r="Z38" i="74"/>
  <c r="W39" i="74"/>
  <c r="G51" i="74"/>
  <c r="D51" i="59"/>
  <c r="C50" i="59"/>
  <c r="B49" i="59"/>
  <c r="Y42" i="59"/>
  <c r="V41" i="59"/>
  <c r="X39" i="59"/>
  <c r="U38" i="59"/>
  <c r="Z37" i="59"/>
  <c r="C51" i="59"/>
  <c r="H49" i="59"/>
  <c r="F48" i="59"/>
  <c r="T42" i="59"/>
  <c r="W41" i="59"/>
  <c r="Y40" i="59"/>
  <c r="V38" i="59"/>
  <c r="X37" i="59"/>
  <c r="B51" i="59"/>
  <c r="G49" i="59"/>
  <c r="E48" i="59"/>
  <c r="U41" i="59"/>
  <c r="H50" i="59"/>
  <c r="F49" i="59"/>
  <c r="D48" i="59"/>
  <c r="T41" i="59"/>
  <c r="W40" i="59"/>
  <c r="Z39" i="59"/>
  <c r="V37" i="59"/>
  <c r="H51" i="59"/>
  <c r="F50" i="59"/>
  <c r="D49" i="59"/>
  <c r="B48" i="59"/>
  <c r="X42" i="59"/>
  <c r="U40" i="59"/>
  <c r="W39" i="59"/>
  <c r="Z38" i="59"/>
  <c r="T37" i="59"/>
  <c r="E50" i="59"/>
  <c r="V40" i="59"/>
  <c r="T38" i="59"/>
  <c r="E49" i="59"/>
  <c r="U37" i="59"/>
  <c r="X41" i="59"/>
  <c r="D50" i="59"/>
  <c r="T40" i="59"/>
  <c r="Y37" i="59"/>
  <c r="G48" i="59"/>
  <c r="Z40" i="59"/>
  <c r="B50" i="59"/>
  <c r="Y39" i="59"/>
  <c r="W37" i="59"/>
  <c r="Z42" i="59"/>
  <c r="V39" i="59"/>
  <c r="E51" i="59"/>
  <c r="G51" i="59"/>
  <c r="C49" i="59"/>
  <c r="W42" i="59"/>
  <c r="Z41" i="59"/>
  <c r="U39" i="59"/>
  <c r="F51" i="59"/>
  <c r="H48" i="59"/>
  <c r="V42" i="59"/>
  <c r="Y41" i="59"/>
  <c r="T39" i="59"/>
  <c r="Y38" i="59"/>
  <c r="U42" i="59"/>
  <c r="X38" i="59"/>
  <c r="G50" i="59"/>
  <c r="W38" i="59"/>
  <c r="C48" i="59"/>
  <c r="X40" i="59"/>
  <c r="E51" i="73"/>
  <c r="D50" i="73"/>
  <c r="C49" i="73"/>
  <c r="B48" i="73"/>
  <c r="Z42" i="73"/>
  <c r="W41" i="73"/>
  <c r="T40" i="73"/>
  <c r="Y39" i="73"/>
  <c r="V38" i="73"/>
  <c r="C51" i="73"/>
  <c r="H49" i="73"/>
  <c r="F48" i="73"/>
  <c r="T42" i="73"/>
  <c r="V41" i="73"/>
  <c r="Y40" i="73"/>
  <c r="U38" i="73"/>
  <c r="X37" i="73"/>
  <c r="F51" i="73"/>
  <c r="B50" i="73"/>
  <c r="E48" i="73"/>
  <c r="D51" i="73"/>
  <c r="G49" i="73"/>
  <c r="D48" i="73"/>
  <c r="Y42" i="73"/>
  <c r="Z41" i="73"/>
  <c r="Z40" i="73"/>
  <c r="Z39" i="73"/>
  <c r="Z38" i="73"/>
  <c r="Z37" i="73"/>
  <c r="B51" i="73"/>
  <c r="F49" i="73"/>
  <c r="C48" i="73"/>
  <c r="X42" i="73"/>
  <c r="Y41" i="73"/>
  <c r="X40" i="73"/>
  <c r="X39" i="73"/>
  <c r="Y38" i="73"/>
  <c r="Y37" i="73"/>
  <c r="G50" i="73"/>
  <c r="D49" i="73"/>
  <c r="V42" i="73"/>
  <c r="U41" i="73"/>
  <c r="V40" i="73"/>
  <c r="V39" i="73"/>
  <c r="W38" i="73"/>
  <c r="V37" i="73"/>
  <c r="E49" i="73"/>
  <c r="B49" i="73"/>
  <c r="W42" i="73"/>
  <c r="X41" i="73"/>
  <c r="W40" i="73"/>
  <c r="W39" i="73"/>
  <c r="X38" i="73"/>
  <c r="W37" i="73"/>
  <c r="H51" i="73"/>
  <c r="H48" i="73"/>
  <c r="U42" i="73"/>
  <c r="T41" i="73"/>
  <c r="U40" i="73"/>
  <c r="U39" i="73"/>
  <c r="T38" i="73"/>
  <c r="U37" i="73"/>
  <c r="H50" i="73"/>
  <c r="T39" i="73"/>
  <c r="T37" i="73"/>
  <c r="F50" i="73"/>
  <c r="G51" i="73"/>
  <c r="E50" i="73"/>
  <c r="C50" i="73"/>
  <c r="G48" i="73"/>
  <c r="D51" i="70"/>
  <c r="C50" i="70"/>
  <c r="B49" i="70"/>
  <c r="Y42" i="70"/>
  <c r="V41" i="70"/>
  <c r="X39" i="70"/>
  <c r="U38" i="70"/>
  <c r="Z37" i="70"/>
  <c r="H50" i="70"/>
  <c r="F49" i="70"/>
  <c r="D48" i="70"/>
  <c r="T41" i="70"/>
  <c r="W40" i="70"/>
  <c r="Z39" i="70"/>
  <c r="V37" i="70"/>
  <c r="G50" i="70"/>
  <c r="E49" i="70"/>
  <c r="C48" i="70"/>
  <c r="Z42" i="70"/>
  <c r="V40" i="70"/>
  <c r="Y39" i="70"/>
  <c r="U37" i="70"/>
  <c r="F51" i="70"/>
  <c r="D50" i="70"/>
  <c r="H48" i="70"/>
  <c r="V42" i="70"/>
  <c r="Y41" i="70"/>
  <c r="U39" i="70"/>
  <c r="X38" i="70"/>
  <c r="C51" i="70"/>
  <c r="C49" i="70"/>
  <c r="Y40" i="70"/>
  <c r="W38" i="70"/>
  <c r="B51" i="70"/>
  <c r="F48" i="70"/>
  <c r="U42" i="70"/>
  <c r="Z41" i="70"/>
  <c r="V38" i="70"/>
  <c r="Y37" i="70"/>
  <c r="F50" i="70"/>
  <c r="E48" i="70"/>
  <c r="T42" i="70"/>
  <c r="X41" i="70"/>
  <c r="T38" i="70"/>
  <c r="X37" i="70"/>
  <c r="E50" i="70"/>
  <c r="B48" i="70"/>
  <c r="W41" i="70"/>
  <c r="Z40" i="70"/>
  <c r="W37" i="70"/>
  <c r="H49" i="70"/>
  <c r="U40" i="70"/>
  <c r="E51" i="70"/>
  <c r="X42" i="70"/>
  <c r="V39" i="70"/>
  <c r="B50" i="70"/>
  <c r="W42" i="70"/>
  <c r="T39" i="70"/>
  <c r="G49" i="70"/>
  <c r="X40" i="70"/>
  <c r="T37" i="70"/>
  <c r="Y38" i="70"/>
  <c r="Z38" i="70"/>
  <c r="D49" i="70"/>
  <c r="T40" i="70"/>
  <c r="G48" i="70"/>
  <c r="W39" i="70"/>
  <c r="H51" i="70"/>
  <c r="G51" i="70"/>
  <c r="U41" i="70"/>
  <c r="G51" i="58"/>
  <c r="F50" i="58"/>
  <c r="E49" i="58"/>
  <c r="D48" i="58"/>
  <c r="T42" i="58"/>
  <c r="Y41" i="58"/>
  <c r="V40" i="58"/>
  <c r="X38" i="58"/>
  <c r="U37" i="58"/>
  <c r="G50" i="58"/>
  <c r="D49" i="58"/>
  <c r="B48" i="58"/>
  <c r="Y42" i="58"/>
  <c r="U40" i="58"/>
  <c r="X39" i="58"/>
  <c r="T37" i="58"/>
  <c r="C49" i="58"/>
  <c r="X42" i="58"/>
  <c r="T40" i="58"/>
  <c r="W39" i="58"/>
  <c r="E51" i="58"/>
  <c r="V42" i="58"/>
  <c r="X41" i="58"/>
  <c r="Z37" i="58"/>
  <c r="H49" i="58"/>
  <c r="Y40" i="58"/>
  <c r="U38" i="58"/>
  <c r="X37" i="58"/>
  <c r="E48" i="58"/>
  <c r="W37" i="58"/>
  <c r="H51" i="58"/>
  <c r="E50" i="58"/>
  <c r="Z38" i="58"/>
  <c r="C50" i="58"/>
  <c r="H48" i="58"/>
  <c r="W38" i="58"/>
  <c r="B51" i="58"/>
  <c r="G49" i="58"/>
  <c r="U41" i="58"/>
  <c r="X40" i="58"/>
  <c r="Z39" i="58"/>
  <c r="T38" i="58"/>
  <c r="F51" i="58"/>
  <c r="D50" i="58"/>
  <c r="B49" i="58"/>
  <c r="W42" i="58"/>
  <c r="Z41" i="58"/>
  <c r="V39" i="58"/>
  <c r="Y38" i="58"/>
  <c r="U39" i="58"/>
  <c r="C51" i="58"/>
  <c r="F48" i="58"/>
  <c r="V41" i="58"/>
  <c r="D51" i="58"/>
  <c r="B50" i="58"/>
  <c r="G48" i="58"/>
  <c r="U42" i="58"/>
  <c r="W41" i="58"/>
  <c r="Z40" i="58"/>
  <c r="T39" i="58"/>
  <c r="V38" i="58"/>
  <c r="Y37" i="58"/>
  <c r="C48" i="58"/>
  <c r="V37" i="58"/>
  <c r="Y39" i="58"/>
  <c r="Z42" i="58"/>
  <c r="H50" i="58"/>
  <c r="F49" i="58"/>
  <c r="T41" i="58"/>
  <c r="W40" i="58"/>
  <c r="D51" i="68"/>
  <c r="C50" i="68"/>
  <c r="B49" i="68"/>
  <c r="Y42" i="68"/>
  <c r="V41" i="68"/>
  <c r="X39" i="68"/>
  <c r="U38" i="68"/>
  <c r="Z37" i="68"/>
  <c r="G50" i="68"/>
  <c r="E49" i="68"/>
  <c r="C48" i="68"/>
  <c r="Z42" i="68"/>
  <c r="V40" i="68"/>
  <c r="Y39" i="68"/>
  <c r="U37" i="68"/>
  <c r="B51" i="68"/>
  <c r="F49" i="68"/>
  <c r="B48" i="68"/>
  <c r="W42" i="68"/>
  <c r="X41" i="68"/>
  <c r="X40" i="68"/>
  <c r="W39" i="68"/>
  <c r="X38" i="68"/>
  <c r="X37" i="68"/>
  <c r="H50" i="68"/>
  <c r="D49" i="68"/>
  <c r="V42" i="68"/>
  <c r="W41" i="68"/>
  <c r="W40" i="68"/>
  <c r="V39" i="68"/>
  <c r="W38" i="68"/>
  <c r="W37" i="68"/>
  <c r="F50" i="68"/>
  <c r="C49" i="68"/>
  <c r="U42" i="68"/>
  <c r="U41" i="68"/>
  <c r="U40" i="68"/>
  <c r="U39" i="68"/>
  <c r="V38" i="68"/>
  <c r="V37" i="68"/>
  <c r="G51" i="68"/>
  <c r="D50" i="68"/>
  <c r="G48" i="68"/>
  <c r="F51" i="68"/>
  <c r="F48" i="68"/>
  <c r="E51" i="68"/>
  <c r="E48" i="68"/>
  <c r="C51" i="68"/>
  <c r="D48" i="68"/>
  <c r="H49" i="68"/>
  <c r="Z41" i="68"/>
  <c r="Z40" i="68"/>
  <c r="Z38" i="68"/>
  <c r="T41" i="68"/>
  <c r="T39" i="68"/>
  <c r="T37" i="68"/>
  <c r="E50" i="68"/>
  <c r="Y37" i="68"/>
  <c r="B50" i="68"/>
  <c r="Z39" i="68"/>
  <c r="G49" i="68"/>
  <c r="Y41" i="68"/>
  <c r="Y38" i="68"/>
  <c r="Y40" i="68"/>
  <c r="T40" i="68"/>
  <c r="H51" i="68"/>
  <c r="X42" i="68"/>
  <c r="T42" i="68"/>
  <c r="H48" i="68"/>
  <c r="T38" i="68"/>
</calcChain>
</file>

<file path=xl/sharedStrings.xml><?xml version="1.0" encoding="utf-8"?>
<sst xmlns="http://schemas.openxmlformats.org/spreadsheetml/2006/main" count="2333" uniqueCount="331">
  <si>
    <t xml:space="preserve">Calendario laboral 2018 </t>
  </si>
  <si>
    <t>Año</t>
  </si>
  <si>
    <t>Mes</t>
  </si>
  <si>
    <t>Día inicial</t>
  </si>
  <si>
    <t>1: Domingo, 2: Lunes</t>
  </si>
  <si>
    <t xml:space="preserve">CALENDARIO 2018 </t>
  </si>
  <si>
    <t>Festivos nacionales</t>
  </si>
  <si>
    <t>Fiesta en la empresa</t>
  </si>
  <si>
    <t>Dias de trabajo</t>
  </si>
  <si>
    <t>Dias reales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</si>
  <si>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</si>
  <si>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</si>
  <si>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</si>
  <si>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</si>
  <si>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</si>
  <si>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</si>
  <si>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</si>
  <si>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</si>
  <si>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</si>
  <si>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</si>
  <si>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</si>
  <si>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</si>
  <si>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</si>
  <si>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Horas</t>
  </si>
  <si>
    <t xml:space="preserve">Total dias de trabajo </t>
  </si>
  <si>
    <t xml:space="preserve">Total  dias de vacaciones </t>
  </si>
  <si>
    <t>Vacaciones teoricas verano</t>
  </si>
  <si>
    <t>Pdt Cobrar</t>
  </si>
  <si>
    <t>Dias de vacaciones disfrutados</t>
  </si>
  <si>
    <t xml:space="preserve">Horas convenio </t>
  </si>
  <si>
    <t>1744h</t>
  </si>
  <si>
    <t>218dias</t>
  </si>
  <si>
    <t>Horas trabajadas</t>
  </si>
  <si>
    <t>1960h</t>
  </si>
  <si>
    <t>250dias</t>
  </si>
  <si>
    <t>216h</t>
  </si>
  <si>
    <t>32 dias</t>
  </si>
  <si>
    <t>Vacaciones</t>
  </si>
  <si>
    <t>La jornada de los viernes se reducirá a 6h en el turno de tarde correspondiente</t>
  </si>
  <si>
    <t>Los días marcados en rojo como festivos de la empresa son susceptibles de cambio o modificación si las condiciones de trabajo lo requieren.</t>
  </si>
  <si>
    <t xml:space="preserve">Calendario laboral 2017 </t>
  </si>
  <si>
    <t xml:space="preserve">CALENDARIO 2017 </t>
  </si>
  <si>
    <t>M</t>
  </si>
  <si>
    <t>Festivos autonómicos</t>
  </si>
  <si>
    <t>Vacaciones verano</t>
  </si>
  <si>
    <t>Corresponden 2,5 dias por cada mes (contratos 6 meses). Cuentan sabados y domingos.</t>
  </si>
  <si>
    <t>Es decir total de 11 dias laborables cada 6 meses</t>
  </si>
  <si>
    <t>EXCELWORLD.NET</t>
  </si>
  <si>
    <t>[42]</t>
  </si>
  <si>
    <t>Daniel Sanchez</t>
  </si>
  <si>
    <t>Dias</t>
  </si>
  <si>
    <t/>
  </si>
  <si>
    <t>Dias pendientes Daniel Sanchez</t>
  </si>
  <si>
    <t>6 Pdt Cobrar 2017</t>
  </si>
  <si>
    <t>Arantxa Moro</t>
  </si>
  <si>
    <t>Dias pendientes Arantxa</t>
  </si>
  <si>
    <t>Ana Redondo</t>
  </si>
  <si>
    <t xml:space="preserve">Dias pendientes </t>
  </si>
  <si>
    <t>16( 2017-18) +6 (2018)+ 1 convenio 2018</t>
  </si>
  <si>
    <t>Inicio trabajo 16/10/17</t>
  </si>
  <si>
    <t xml:space="preserve">2,5 por mes trabajado =&gt; 6 meses 15dias naturales o 11 laborables </t>
  </si>
  <si>
    <t>Vacaciones pendientes de disfrutar hasta 16/10/18 --&gt;16 dias laborables</t>
  </si>
  <si>
    <t>5 Dias anuales por convernio</t>
  </si>
  <si>
    <t>0,41 dias por mes</t>
  </si>
  <si>
    <t>2,5 meses de 2018 a mayores de las vacaciones del año pasado = 2,04 dias</t>
  </si>
  <si>
    <t>2,5 dias por mes ,de octrubre a diciembre 2018 -6dias</t>
  </si>
  <si>
    <t>6 dias +2 convenio =8 dias (10/2018 al 12/2018)</t>
  </si>
  <si>
    <t>Francisco Sanchez</t>
  </si>
  <si>
    <t>D</t>
  </si>
  <si>
    <t>Guillermo Represa</t>
  </si>
  <si>
    <t>Angel Medina</t>
  </si>
  <si>
    <t>Pdt Cobrar 5</t>
  </si>
  <si>
    <t>Javier Garcia</t>
  </si>
  <si>
    <t>Felix</t>
  </si>
  <si>
    <t>L</t>
  </si>
  <si>
    <t>X</t>
  </si>
  <si>
    <t>Sergio Lobato</t>
  </si>
  <si>
    <t>Angel Villar</t>
  </si>
  <si>
    <t>Oscar Esteban</t>
  </si>
  <si>
    <t>Miguel Angel</t>
  </si>
  <si>
    <t>Dias pendientes</t>
  </si>
  <si>
    <t>16 dias cobrar</t>
  </si>
  <si>
    <t>Ivan Peña</t>
  </si>
  <si>
    <t>Ruben Martinez</t>
  </si>
  <si>
    <t>Jose Luis Represa</t>
  </si>
  <si>
    <t>Victor Blanco</t>
  </si>
  <si>
    <t>Dani Represa</t>
  </si>
  <si>
    <t>Jesus Maroto</t>
  </si>
  <si>
    <t>Luis Pedro</t>
  </si>
  <si>
    <t>Tomas</t>
  </si>
  <si>
    <t>Samuel Marcos</t>
  </si>
  <si>
    <t>Emilio Alvarez</t>
  </si>
  <si>
    <t>Toño</t>
  </si>
  <si>
    <t>Coje los días 2,3,4 correspondiente a las vacaciones de este año</t>
  </si>
  <si>
    <t>Angel Collado</t>
  </si>
  <si>
    <t>Pendiente de elegir si coje la semana 34 entera o no</t>
  </si>
  <si>
    <t>Julian Muñoz</t>
  </si>
  <si>
    <t>?</t>
  </si>
  <si>
    <t xml:space="preserve">El dia 21 de mayo no estaba contabilizado </t>
  </si>
  <si>
    <t>2h dia 10/08</t>
  </si>
  <si>
    <t>Quitar 4 dias de Viernes a las 20:00</t>
  </si>
  <si>
    <t>4 Dias de viernes</t>
  </si>
  <si>
    <t>Al menos 3 dias de viernes</t>
  </si>
  <si>
    <t>Ruben Sanchez</t>
  </si>
  <si>
    <t>4 dias de viernes</t>
  </si>
  <si>
    <t>4 dias viernes</t>
  </si>
  <si>
    <t>Beatriz</t>
  </si>
  <si>
    <t>3 dias de viernes</t>
  </si>
  <si>
    <t>Contar dias de trabajo</t>
  </si>
  <si>
    <t>248dias</t>
  </si>
  <si>
    <t>CALENDARIO 2019</t>
  </si>
  <si>
    <t>1 dia de salidas antes</t>
  </si>
  <si>
    <t>cobrar</t>
  </si>
  <si>
    <t>Calendario laboral 2019</t>
  </si>
  <si>
    <t>Total vacaciones en un año 16/10/17 al 16/10/18 --&gt; 22 Dias</t>
  </si>
  <si>
    <t>Pendientes 2019--&gt; 5 cobrar y 5 disfrutar</t>
  </si>
  <si>
    <t>4 de viernes</t>
  </si>
  <si>
    <t>2h</t>
  </si>
  <si>
    <t>3 viernes</t>
  </si>
  <si>
    <t>2 dias en horas</t>
  </si>
  <si>
    <t>Vacaciones solicitadas</t>
  </si>
  <si>
    <t>24 junio-5 julio</t>
  </si>
  <si>
    <t>Restantes</t>
  </si>
  <si>
    <t>14-17 de mayo</t>
  </si>
  <si>
    <t>semana 38</t>
  </si>
  <si>
    <t>semana 1 y 2 enero</t>
  </si>
  <si>
    <t>Resntates</t>
  </si>
  <si>
    <t>DIA 2?</t>
  </si>
  <si>
    <t>1h</t>
  </si>
  <si>
    <t>2H</t>
  </si>
  <si>
    <t>permiso especial lactancia</t>
  </si>
  <si>
    <t>dias</t>
  </si>
  <si>
    <t>s40</t>
  </si>
  <si>
    <t>5h</t>
  </si>
  <si>
    <t>s41</t>
  </si>
  <si>
    <t>horas</t>
  </si>
  <si>
    <t>s42</t>
  </si>
  <si>
    <t>s43</t>
  </si>
  <si>
    <t>s44</t>
  </si>
  <si>
    <t>s45</t>
  </si>
  <si>
    <t>s46</t>
  </si>
  <si>
    <t>2h+2dias</t>
  </si>
  <si>
    <t>MESES 10,5</t>
  </si>
  <si>
    <t>26 DIAS CORRESPONDIENTES</t>
  </si>
  <si>
    <t>s47</t>
  </si>
  <si>
    <t>4h+1dia</t>
  </si>
  <si>
    <t>s48</t>
  </si>
  <si>
    <t>5DIAS</t>
  </si>
  <si>
    <t>Calendario laboral 2020</t>
  </si>
  <si>
    <t>CALENDARIO 2020</t>
  </si>
  <si>
    <t>S49</t>
  </si>
  <si>
    <t>S50</t>
  </si>
  <si>
    <t>S51</t>
  </si>
  <si>
    <t>4H</t>
  </si>
  <si>
    <t>5H Y 3 D?</t>
  </si>
  <si>
    <t>Según convenio 30 días Naturales</t>
  </si>
  <si>
    <t>Disfrutados</t>
  </si>
  <si>
    <t>Guille</t>
  </si>
  <si>
    <t xml:space="preserve">semana 23 </t>
  </si>
  <si>
    <t>semana 32 y semana 33</t>
  </si>
  <si>
    <t>semana 52 y 53</t>
  </si>
  <si>
    <t>S32,33,34</t>
  </si>
  <si>
    <t>DIAS 11,14 O 18,21</t>
  </si>
  <si>
    <t>20julio al 10 agosto</t>
  </si>
  <si>
    <t>semana 26</t>
  </si>
  <si>
    <t>primera de agosto</t>
  </si>
  <si>
    <t>O.P 223 PASILLOS DE GUIADO</t>
  </si>
  <si>
    <t>O.P 427 Puesto cambio robot</t>
  </si>
  <si>
    <t>3 OPERARIOS: Paco, Emilio , Toño</t>
  </si>
  <si>
    <t>Montaje en Represa 4-5s. Paco, Emilio, Collado , Toño</t>
  </si>
  <si>
    <t>Tambores (2ª intervección)</t>
  </si>
  <si>
    <t>Tambores (1ª Intervección)</t>
  </si>
  <si>
    <t>3 OPERARIOS: Toño, Villar, Ruben M</t>
  </si>
  <si>
    <t>3 OPERARIOS: Paco, Sergio , Emilio</t>
  </si>
  <si>
    <t>2 OPERARIOS: Collado, ******</t>
  </si>
  <si>
    <t>1 OPERARIO APOYO 5 DÍAS LABORABLES (Toño)</t>
  </si>
  <si>
    <t>DIAS RESTANTES TRABAJO 2020 139 DIAS</t>
  </si>
  <si>
    <t>ENERO</t>
  </si>
  <si>
    <t>2-3 vacaciones 2019</t>
  </si>
  <si>
    <t>anual son 249 dias</t>
  </si>
  <si>
    <t>30 vacaciones</t>
  </si>
  <si>
    <t>hasta 27 Julio</t>
  </si>
  <si>
    <t>restantes</t>
  </si>
  <si>
    <t>vacaciones</t>
  </si>
  <si>
    <t>menos 11 días vacaciones</t>
  </si>
  <si>
    <t>Hasta el 10 Julio</t>
  </si>
  <si>
    <t>a.medina</t>
  </si>
  <si>
    <t>sergio</t>
  </si>
  <si>
    <t>oscar</t>
  </si>
  <si>
    <t>Villar</t>
  </si>
  <si>
    <t>l.pedro</t>
  </si>
  <si>
    <t>ruben</t>
  </si>
  <si>
    <t>dupi</t>
  </si>
  <si>
    <t>Bea</t>
  </si>
  <si>
    <t>toño</t>
  </si>
  <si>
    <t>emilio</t>
  </si>
  <si>
    <t>tomas</t>
  </si>
  <si>
    <t>s28 si las condiciones lo permiten</t>
  </si>
  <si>
    <t>erte 5d</t>
  </si>
  <si>
    <t>erte 3d</t>
  </si>
  <si>
    <t>erte 3dias</t>
  </si>
  <si>
    <t>erte 2,5 dias</t>
  </si>
  <si>
    <t>erte 2d</t>
  </si>
  <si>
    <t>semanas 32 y 33 pendiente evolucion trabajo</t>
  </si>
  <si>
    <t>ERTE 5D</t>
  </si>
  <si>
    <t>dias de erte 7</t>
  </si>
  <si>
    <t>1 dia año 2019</t>
  </si>
  <si>
    <t>Revisar el día exacto que fue despues de las muelas</t>
  </si>
  <si>
    <t>(-4) ERTE</t>
  </si>
  <si>
    <t xml:space="preserve">ERTE 4,5 DIAS MENOS </t>
  </si>
  <si>
    <t xml:space="preserve">Restantes total </t>
  </si>
  <si>
    <t>3d ERTE</t>
  </si>
  <si>
    <t>15 julio malo sin baja</t>
  </si>
  <si>
    <t>2 dias por erte</t>
  </si>
  <si>
    <t>1 dia de erte</t>
  </si>
  <si>
    <t>El día 7 trabaan y solo cobran  7 de las 16h trabajadas</t>
  </si>
  <si>
    <t xml:space="preserve">El día 7 solo cobran 7 de las 16h </t>
  </si>
  <si>
    <t>El día 7 trabajan y cobran 7 de las 16h</t>
  </si>
  <si>
    <t>ERTE</t>
  </si>
  <si>
    <t>erte 4 dias</t>
  </si>
  <si>
    <t>total -2</t>
  </si>
  <si>
    <t>24/06 se encuentra mal (sin baja)</t>
  </si>
  <si>
    <t>Ivan</t>
  </si>
  <si>
    <t>4 dias erte</t>
  </si>
  <si>
    <t>Miguel</t>
  </si>
  <si>
    <t>ERTE 2 DIAS</t>
  </si>
  <si>
    <t>Javier E</t>
  </si>
  <si>
    <t>Vitor Blanco</t>
  </si>
  <si>
    <t>Jesus M</t>
  </si>
  <si>
    <t>Calendario laboral 2021</t>
  </si>
  <si>
    <t>CALENDARIO 2021</t>
  </si>
  <si>
    <t>dias por convenio naturales</t>
  </si>
  <si>
    <t>a mayores laborables</t>
  </si>
  <si>
    <t>22 laborables</t>
  </si>
  <si>
    <t>30 laborables</t>
  </si>
  <si>
    <t>Guillermo R</t>
  </si>
  <si>
    <t>Daniel S</t>
  </si>
  <si>
    <t>SUMA DE TODOS LOS DÍAS QUE SE TRABAJAA</t>
  </si>
  <si>
    <t>RESTAMOS LOS 22 DIAS</t>
  </si>
  <si>
    <t>ME SALEN LOS DÍAS LABORABLES QUE TENGO X8</t>
  </si>
  <si>
    <t xml:space="preserve">LE RESTO LAS 1744 H Y ME SALEN LAS HORAS DE EXCESO , SON VACACIONES A MAYORES </t>
  </si>
  <si>
    <t>248d-4 puentes</t>
  </si>
  <si>
    <t>naturales</t>
  </si>
  <si>
    <t>22laborlables</t>
  </si>
  <si>
    <t>Angel M</t>
  </si>
  <si>
    <t>Javier G</t>
  </si>
  <si>
    <t>Sergio L</t>
  </si>
  <si>
    <t>DEL ERTE</t>
  </si>
  <si>
    <t>Oscar E</t>
  </si>
  <si>
    <t>Felix S</t>
  </si>
  <si>
    <t>Angel v</t>
  </si>
  <si>
    <t>erte 4d</t>
  </si>
  <si>
    <t>Ivan P</t>
  </si>
  <si>
    <t>L.`Pedro</t>
  </si>
  <si>
    <t>J.Maroto</t>
  </si>
  <si>
    <t>Victor B</t>
  </si>
  <si>
    <t>Antonio E</t>
  </si>
  <si>
    <t>Angel C</t>
  </si>
  <si>
    <t>Emilio</t>
  </si>
  <si>
    <t>Nerea</t>
  </si>
  <si>
    <t>tania</t>
  </si>
  <si>
    <t>1775 convenio</t>
  </si>
  <si>
    <t>26 laboranles</t>
  </si>
  <si>
    <t xml:space="preserve">31 laborables </t>
  </si>
  <si>
    <t>23 labobles</t>
  </si>
  <si>
    <t>27 laborables</t>
  </si>
  <si>
    <t>35 naturales</t>
  </si>
  <si>
    <t>Dias por convenio laborables</t>
  </si>
  <si>
    <t>Días vacaciones laborables</t>
  </si>
  <si>
    <t>Díias de trabajo</t>
  </si>
  <si>
    <t>Mayely</t>
  </si>
  <si>
    <t>Dupi</t>
  </si>
  <si>
    <t>Ruben M</t>
  </si>
  <si>
    <t>En  lugar del 29 se incorpora el 26, +3d</t>
  </si>
  <si>
    <t>1 dia cogido por horas</t>
  </si>
  <si>
    <t>retantes 2</t>
  </si>
  <si>
    <t>Calendario laboral 2022</t>
  </si>
  <si>
    <t>CALENDARIO 2022</t>
  </si>
  <si>
    <t>250d-1 puentes</t>
  </si>
  <si>
    <t>24 laborlables</t>
  </si>
  <si>
    <t xml:space="preserve">Total dias de trabajo calc </t>
  </si>
  <si>
    <t>MEDINA</t>
  </si>
  <si>
    <t>NEREA</t>
  </si>
  <si>
    <t>MAYELY</t>
  </si>
  <si>
    <t>DANIEL</t>
  </si>
  <si>
    <t>LUELMO</t>
  </si>
  <si>
    <t>SERGIO</t>
  </si>
  <si>
    <t>RUBEN</t>
  </si>
  <si>
    <t>FELIX</t>
  </si>
  <si>
    <t>VILLAR</t>
  </si>
  <si>
    <t>OSCAR</t>
  </si>
  <si>
    <t>IVAN P</t>
  </si>
  <si>
    <t>MIGUEL</t>
  </si>
  <si>
    <t>TOMAS</t>
  </si>
  <si>
    <t>L.PEDRO</t>
  </si>
  <si>
    <t>VICTOR</t>
  </si>
  <si>
    <t>RUBEN S</t>
  </si>
  <si>
    <t>ELICES</t>
  </si>
  <si>
    <t>maroto</t>
  </si>
  <si>
    <t>COLLADO</t>
  </si>
  <si>
    <t>EMILIO</t>
  </si>
  <si>
    <t>BEA</t>
  </si>
  <si>
    <t>dias laborables de vacaciones 30</t>
  </si>
  <si>
    <t>dias naturales 22</t>
  </si>
  <si>
    <t>22 dias de vacaciones</t>
  </si>
  <si>
    <t>dias de trabajo</t>
  </si>
  <si>
    <t>dias de vacaciones</t>
  </si>
  <si>
    <t>dias trabajado</t>
  </si>
  <si>
    <t>1744 horas lectivas</t>
  </si>
  <si>
    <t>7h</t>
  </si>
  <si>
    <t>7h 51min</t>
  </si>
  <si>
    <t>22 dias de vacacinoes</t>
  </si>
  <si>
    <t>4dias en puentes</t>
  </si>
  <si>
    <t>Trabajo</t>
  </si>
  <si>
    <t>8h trabajo</t>
  </si>
  <si>
    <t>4 dias puente</t>
  </si>
  <si>
    <t>26 dias</t>
  </si>
  <si>
    <t>30 dias</t>
  </si>
  <si>
    <t>7h 43 min</t>
  </si>
  <si>
    <t>trabajo</t>
  </si>
  <si>
    <t>o 18 dias + 4 d en puentes</t>
  </si>
  <si>
    <t>22 dias</t>
  </si>
  <si>
    <t>laborables</t>
  </si>
  <si>
    <t>26 dias vacaicones</t>
  </si>
  <si>
    <t>22+4</t>
  </si>
  <si>
    <t>1744 horas</t>
  </si>
  <si>
    <t>ME SALEN LOS DÍAS LABORABLES QUE TENGO X 7,8558</t>
  </si>
  <si>
    <t>horario de trabajo</t>
  </si>
  <si>
    <t>7h 51,3 min</t>
  </si>
  <si>
    <t>7,8558 h</t>
  </si>
  <si>
    <t>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</si>
</sst>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"/>
    <numFmt numFmtId="165" formatCode="mmmm\ \'yy"/>
    <numFmt numFmtId="166" formatCode="0.0"/>
  </numFmts>
  <fonts count="41">
    <font>
      <sz val="10"/>
      <name val="Arial"/>
      <charset val="134"/>
    </font>
    <font>
      <b/>
      <sz val="16"/>
      <color indexed="49"/>
      <name val="Arial"/>
      <family val="2"/>
    </font>
    <font>
      <u/>
      <sz val="8"/>
      <color indexed="12"/>
      <name val="Verdana"/>
      <family val="2"/>
    </font>
    <font>
      <sz val="8"/>
      <name val="Arial"/>
      <family val="2"/>
    </font>
    <font>
      <b/>
      <sz val="8"/>
      <name val="Verdana"/>
      <family val="2"/>
    </font>
    <font>
      <sz val="8"/>
      <name val="Verdana"/>
      <family val="2"/>
    </font>
    <font>
      <b/>
      <sz val="8"/>
      <color indexed="49"/>
      <name val="Verdana"/>
      <family val="2"/>
    </font>
    <font>
      <b/>
      <sz val="12"/>
      <color indexed="9"/>
      <name val="Century Gothic"/>
      <family val="2"/>
    </font>
    <font>
      <sz val="9"/>
      <name val="Arial"/>
      <family val="2"/>
    </font>
    <font>
      <sz val="11"/>
      <color rgb="FFFA7D00"/>
      <name val="Calibri"/>
      <family val="2"/>
      <scheme val="minor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b/>
      <sz val="16"/>
      <color indexed="40"/>
      <name val="Arial"/>
      <family val="2"/>
    </font>
    <font>
      <i/>
      <sz val="8"/>
      <name val="Arial"/>
      <family val="2"/>
    </font>
    <font>
      <sz val="12"/>
      <name val="Arial"/>
      <family val="2"/>
    </font>
    <font>
      <b/>
      <sz val="10"/>
      <color indexed="49"/>
      <name val="Arial"/>
      <family val="2"/>
    </font>
    <font>
      <sz val="9"/>
      <color rgb="FFFFFF00"/>
      <name val="Arial"/>
      <family val="2"/>
    </font>
    <font>
      <sz val="11"/>
      <color rgb="FF006100"/>
      <name val="Calibri"/>
      <family val="2"/>
      <scheme val="minor"/>
    </font>
    <font>
      <sz val="2"/>
      <color indexed="9"/>
      <name val="Arial"/>
      <family val="2"/>
    </font>
    <font>
      <sz val="8.5"/>
      <name val="Arial"/>
      <family val="2"/>
    </font>
    <font>
      <b/>
      <sz val="10"/>
      <name val="Arial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6"/>
      <color indexed="49"/>
      <name val="Verdana"/>
      <family val="2"/>
    </font>
    <font>
      <sz val="9"/>
      <color indexed="48"/>
      <name val="Arial"/>
      <family val="2"/>
    </font>
    <font>
      <u/>
      <sz val="11"/>
      <color indexed="12"/>
      <name val="Tahoma"/>
      <family val="2"/>
    </font>
    <font>
      <sz val="15"/>
      <color indexed="40"/>
      <name val="Tahoma"/>
      <family val="2"/>
    </font>
    <font>
      <sz val="9"/>
      <color indexed="10"/>
      <name val="Arial"/>
      <family val="2"/>
    </font>
    <font>
      <b/>
      <sz val="16"/>
      <color indexed="60"/>
      <name val="Arial"/>
      <family val="2"/>
    </font>
    <font>
      <b/>
      <sz val="11"/>
      <color indexed="60"/>
      <name val="Arial"/>
      <family val="2"/>
    </font>
    <font>
      <sz val="8"/>
      <name val="Arial Narrow"/>
      <family val="2"/>
    </font>
    <font>
      <u/>
      <sz val="10"/>
      <color indexed="12"/>
      <name val="Tahoma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0"/>
      <color rgb="FFFF0000"/>
      <name val="Arial"/>
      <family val="2"/>
    </font>
    <font>
      <strike/>
      <sz val="9"/>
      <name val="Arial"/>
      <family val="2"/>
    </font>
    <font>
      <sz val="9"/>
      <color rgb="FF7030A0"/>
      <name val="Arial"/>
      <family val="2"/>
    </font>
    <font>
      <sz val="11"/>
      <color rgb="FF9C570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/>
      <right/>
      <top/>
      <bottom style="double">
        <color rgb="FFFF800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/>
      <bottom/>
      <diagonal/>
    </border>
    <border>
      <left/>
      <right/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9" fontId="31" fillId="0" borderId="0" applyFill="0" applyBorder="0" applyProtection="0">
      <alignment horizontal="left" vertical="top" wrapText="1"/>
    </xf>
    <xf numFmtId="0" fontId="32" fillId="0" borderId="0" applyNumberFormat="0" applyFill="0" applyBorder="0" applyAlignment="0" applyProtection="0">
      <alignment vertical="top"/>
      <protection locked="0"/>
    </xf>
    <xf numFmtId="0" fontId="9" fillId="0" borderId="8" applyNumberFormat="0" applyFill="0" applyAlignment="0" applyProtection="0"/>
    <xf numFmtId="0" fontId="18" fillId="12" borderId="0" applyNumberFormat="0" applyBorder="0" applyAlignment="0" applyProtection="0"/>
    <xf numFmtId="0" fontId="33" fillId="0" borderId="0"/>
    <xf numFmtId="0" fontId="40" fillId="36" borderId="0" applyNumberFormat="0" applyBorder="0" applyAlignment="0" applyProtection="0"/>
  </cellStyleXfs>
  <cellXfs count="275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/>
    <xf numFmtId="0" fontId="4" fillId="0" borderId="0" xfId="0" applyFont="1" applyFill="1" applyBorder="1" applyAlignment="1">
      <alignment horizontal="center"/>
    </xf>
    <xf numFmtId="0" fontId="3" fillId="0" borderId="0" xfId="0" applyFont="1" applyFill="1" applyBorder="1"/>
    <xf numFmtId="0" fontId="8" fillId="2" borderId="7" xfId="0" applyFont="1" applyFill="1" applyBorder="1" applyAlignment="1">
      <alignment horizontal="center" vertical="center"/>
    </xf>
    <xf numFmtId="0" fontId="9" fillId="0" borderId="8" xfId="3" applyFont="1" applyAlignment="1">
      <alignment vertical="center"/>
    </xf>
    <xf numFmtId="164" fontId="10" fillId="4" borderId="9" xfId="0" applyNumberFormat="1" applyFont="1" applyFill="1" applyBorder="1" applyAlignment="1">
      <alignment horizontal="center" vertical="center"/>
    </xf>
    <xf numFmtId="164" fontId="11" fillId="5" borderId="9" xfId="0" applyNumberFormat="1" applyFont="1" applyFill="1" applyBorder="1" applyAlignment="1">
      <alignment horizontal="center" vertical="center"/>
    </xf>
    <xf numFmtId="164" fontId="8" fillId="4" borderId="9" xfId="0" applyNumberFormat="1" applyFont="1" applyFill="1" applyBorder="1" applyAlignment="1">
      <alignment horizontal="center" vertical="center"/>
    </xf>
    <xf numFmtId="164" fontId="8" fillId="6" borderId="9" xfId="0" applyNumberFormat="1" applyFont="1" applyFill="1" applyBorder="1" applyAlignment="1">
      <alignment horizontal="center" vertical="center"/>
    </xf>
    <xf numFmtId="164" fontId="10" fillId="7" borderId="9" xfId="0" applyNumberFormat="1" applyFont="1" applyFill="1" applyBorder="1" applyAlignment="1">
      <alignment horizontal="center" vertical="center"/>
    </xf>
    <xf numFmtId="164" fontId="10" fillId="5" borderId="9" xfId="0" applyNumberFormat="1" applyFont="1" applyFill="1" applyBorder="1" applyAlignment="1">
      <alignment horizontal="center" vertical="center"/>
    </xf>
    <xf numFmtId="164" fontId="8" fillId="7" borderId="9" xfId="0" applyNumberFormat="1" applyFont="1" applyFill="1" applyBorder="1" applyAlignment="1">
      <alignment horizontal="center" vertical="center"/>
    </xf>
    <xf numFmtId="164" fontId="8" fillId="5" borderId="9" xfId="0" applyNumberFormat="1" applyFont="1" applyFill="1" applyBorder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164" fontId="8" fillId="8" borderId="9" xfId="0" applyNumberFormat="1" applyFont="1" applyFill="1" applyBorder="1" applyAlignment="1">
      <alignment horizontal="center" vertical="center"/>
    </xf>
    <xf numFmtId="164" fontId="8" fillId="9" borderId="9" xfId="0" applyNumberFormat="1" applyFont="1" applyFill="1" applyBorder="1" applyAlignment="1">
      <alignment horizontal="center" vertical="center"/>
    </xf>
    <xf numFmtId="164" fontId="8" fillId="0" borderId="9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 applyProtection="1">
      <alignment vertical="center"/>
    </xf>
    <xf numFmtId="0" fontId="3" fillId="0" borderId="0" xfId="0" applyFont="1" applyFill="1"/>
    <xf numFmtId="0" fontId="5" fillId="0" borderId="0" xfId="0" applyFont="1" applyFill="1" applyBorder="1" applyAlignment="1">
      <alignment horizontal="center"/>
    </xf>
    <xf numFmtId="0" fontId="14" fillId="0" borderId="0" xfId="0" applyFont="1" applyFill="1" applyBorder="1"/>
    <xf numFmtId="165" fontId="7" fillId="10" borderId="0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8" fillId="10" borderId="0" xfId="0" applyFont="1" applyFill="1" applyBorder="1" applyAlignment="1">
      <alignment horizontal="center" vertical="center"/>
    </xf>
    <xf numFmtId="164" fontId="8" fillId="11" borderId="9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164" fontId="17" fillId="7" borderId="9" xfId="0" applyNumberFormat="1" applyFont="1" applyFill="1" applyBorder="1" applyAlignment="1">
      <alignment horizontal="center" vertical="center"/>
    </xf>
    <xf numFmtId="164" fontId="17" fillId="4" borderId="9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8" fillId="12" borderId="1" xfId="4" applyBorder="1" applyAlignment="1" applyProtection="1">
      <alignment vertical="center"/>
    </xf>
    <xf numFmtId="0" fontId="0" fillId="10" borderId="0" xfId="0" applyFill="1" applyAlignment="1">
      <alignment vertical="center"/>
    </xf>
    <xf numFmtId="164" fontId="8" fillId="10" borderId="9" xfId="0" applyNumberFormat="1" applyFont="1" applyFill="1" applyBorder="1" applyAlignment="1">
      <alignment horizontal="center" vertical="center"/>
    </xf>
    <xf numFmtId="164" fontId="8" fillId="5" borderId="12" xfId="0" applyNumberFormat="1" applyFont="1" applyFill="1" applyBorder="1" applyAlignment="1">
      <alignment horizontal="center" vertical="center"/>
    </xf>
    <xf numFmtId="164" fontId="8" fillId="5" borderId="13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2" fillId="0" borderId="0" xfId="0" applyFont="1"/>
    <xf numFmtId="0" fontId="0" fillId="11" borderId="3" xfId="0" applyFill="1" applyBorder="1"/>
    <xf numFmtId="0" fontId="12" fillId="0" borderId="3" xfId="0" applyFont="1" applyBorder="1"/>
    <xf numFmtId="0" fontId="0" fillId="0" borderId="3" xfId="0" applyBorder="1"/>
    <xf numFmtId="0" fontId="0" fillId="13" borderId="0" xfId="0" applyFill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5" borderId="3" xfId="0" applyFill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0" xfId="0" applyFill="1" applyAlignment="1">
      <alignment vertical="center"/>
    </xf>
    <xf numFmtId="0" fontId="20" fillId="0" borderId="3" xfId="0" applyFont="1" applyBorder="1" applyAlignment="1">
      <alignment vertical="center"/>
    </xf>
    <xf numFmtId="0" fontId="12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vertical="center"/>
    </xf>
    <xf numFmtId="0" fontId="12" fillId="0" borderId="0" xfId="0" applyFont="1" applyFill="1" applyAlignment="1">
      <alignment vertical="center"/>
    </xf>
    <xf numFmtId="0" fontId="3" fillId="0" borderId="0" xfId="0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8" fillId="15" borderId="9" xfId="0" applyNumberFormat="1" applyFont="1" applyFill="1" applyBorder="1" applyAlignment="1">
      <alignment horizontal="center" vertical="center"/>
    </xf>
    <xf numFmtId="164" fontId="8" fillId="7" borderId="12" xfId="0" applyNumberFormat="1" applyFont="1" applyFill="1" applyBorder="1" applyAlignment="1">
      <alignment horizontal="center" vertical="center"/>
    </xf>
    <xf numFmtId="164" fontId="8" fillId="7" borderId="13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0" fillId="0" borderId="0" xfId="0" applyFill="1" applyBorder="1"/>
    <xf numFmtId="164" fontId="8" fillId="16" borderId="9" xfId="0" applyNumberFormat="1" applyFont="1" applyFill="1" applyBorder="1" applyAlignment="1">
      <alignment horizontal="center" vertical="center"/>
    </xf>
    <xf numFmtId="164" fontId="8" fillId="13" borderId="9" xfId="0" applyNumberFormat="1" applyFont="1" applyFill="1" applyBorder="1" applyAlignment="1">
      <alignment horizontal="center" vertical="center"/>
    </xf>
    <xf numFmtId="164" fontId="25" fillId="13" borderId="9" xfId="0" applyNumberFormat="1" applyFont="1" applyFill="1" applyBorder="1" applyAlignment="1">
      <alignment horizontal="center" vertical="center"/>
    </xf>
    <xf numFmtId="0" fontId="0" fillId="0" borderId="0" xfId="0" applyFill="1"/>
    <xf numFmtId="164" fontId="8" fillId="17" borderId="9" xfId="0" applyNumberFormat="1" applyFont="1" applyFill="1" applyBorder="1" applyAlignment="1">
      <alignment horizontal="center" vertical="center"/>
    </xf>
    <xf numFmtId="0" fontId="26" fillId="2" borderId="1" xfId="2" applyFont="1" applyFill="1" applyBorder="1" applyAlignment="1" applyProtection="1">
      <alignment vertical="center"/>
    </xf>
    <xf numFmtId="164" fontId="8" fillId="0" borderId="12" xfId="0" applyNumberFormat="1" applyFont="1" applyFill="1" applyBorder="1" applyAlignment="1">
      <alignment horizontal="center" vertical="center"/>
    </xf>
    <xf numFmtId="164" fontId="8" fillId="0" borderId="13" xfId="0" applyNumberFormat="1" applyFont="1" applyBorder="1" applyAlignment="1">
      <alignment horizontal="center" vertical="center"/>
    </xf>
    <xf numFmtId="164" fontId="28" fillId="0" borderId="9" xfId="0" applyNumberFormat="1" applyFont="1" applyBorder="1" applyAlignment="1">
      <alignment horizontal="center" vertical="center"/>
    </xf>
    <xf numFmtId="164" fontId="28" fillId="11" borderId="9" xfId="0" applyNumberFormat="1" applyFont="1" applyFill="1" applyBorder="1" applyAlignment="1">
      <alignment horizontal="center" vertical="center"/>
    </xf>
    <xf numFmtId="0" fontId="0" fillId="0" borderId="18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16" borderId="3" xfId="0" applyFill="1" applyBorder="1" applyAlignment="1">
      <alignment vertical="center"/>
    </xf>
    <xf numFmtId="0" fontId="29" fillId="2" borderId="1" xfId="0" applyFont="1" applyFill="1" applyBorder="1" applyAlignment="1" applyProtection="1">
      <alignment vertical="center"/>
    </xf>
    <xf numFmtId="0" fontId="30" fillId="2" borderId="1" xfId="0" applyFont="1" applyFill="1" applyBorder="1" applyAlignment="1" applyProtection="1">
      <alignment vertical="center"/>
    </xf>
    <xf numFmtId="0" fontId="21" fillId="0" borderId="0" xfId="0" applyFont="1" applyAlignment="1">
      <alignment vertical="center"/>
    </xf>
    <xf numFmtId="0" fontId="23" fillId="0" borderId="0" xfId="0" applyFont="1" applyFill="1" applyBorder="1" applyAlignment="1">
      <alignment horizontal="center"/>
    </xf>
    <xf numFmtId="0" fontId="0" fillId="5" borderId="0" xfId="0" applyFill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64" fontId="8" fillId="18" borderId="9" xfId="0" applyNumberFormat="1" applyFont="1" applyFill="1" applyBorder="1" applyAlignment="1">
      <alignment horizontal="center" vertical="center"/>
    </xf>
    <xf numFmtId="164" fontId="8" fillId="18" borderId="12" xfId="0" applyNumberFormat="1" applyFont="1" applyFill="1" applyBorder="1" applyAlignment="1">
      <alignment horizontal="center" vertical="center"/>
    </xf>
    <xf numFmtId="0" fontId="8" fillId="14" borderId="0" xfId="0" applyFont="1" applyFill="1" applyBorder="1" applyAlignment="1">
      <alignment horizontal="center" vertical="center"/>
    </xf>
    <xf numFmtId="0" fontId="0" fillId="14" borderId="0" xfId="0" applyFill="1"/>
    <xf numFmtId="0" fontId="12" fillId="0" borderId="3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0" fillId="14" borderId="0" xfId="0" applyFill="1" applyAlignment="1">
      <alignment vertical="center"/>
    </xf>
    <xf numFmtId="164" fontId="10" fillId="18" borderId="9" xfId="0" applyNumberFormat="1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164" fontId="8" fillId="18" borderId="13" xfId="0" applyNumberFormat="1" applyFont="1" applyFill="1" applyBorder="1" applyAlignment="1">
      <alignment horizontal="center" vertical="center"/>
    </xf>
    <xf numFmtId="164" fontId="8" fillId="18" borderId="19" xfId="0" applyNumberFormat="1" applyFont="1" applyFill="1" applyBorder="1" applyAlignment="1">
      <alignment horizontal="center" vertical="center"/>
    </xf>
    <xf numFmtId="164" fontId="8" fillId="20" borderId="9" xfId="0" applyNumberFormat="1" applyFont="1" applyFill="1" applyBorder="1" applyAlignment="1">
      <alignment horizontal="center" vertical="center"/>
    </xf>
    <xf numFmtId="164" fontId="8" fillId="21" borderId="9" xfId="0" applyNumberFormat="1" applyFont="1" applyFill="1" applyBorder="1" applyAlignment="1">
      <alignment horizontal="center" vertical="center"/>
    </xf>
    <xf numFmtId="164" fontId="8" fillId="21" borderId="12" xfId="0" applyNumberFormat="1" applyFont="1" applyFill="1" applyBorder="1" applyAlignment="1">
      <alignment horizontal="center" vertical="center"/>
    </xf>
    <xf numFmtId="164" fontId="8" fillId="21" borderId="13" xfId="0" applyNumberFormat="1" applyFont="1" applyFill="1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0" fillId="4" borderId="0" xfId="0" applyFill="1" applyAlignment="1">
      <alignment vertical="center"/>
    </xf>
    <xf numFmtId="0" fontId="0" fillId="20" borderId="3" xfId="0" applyFill="1" applyBorder="1"/>
    <xf numFmtId="0" fontId="0" fillId="5" borderId="20" xfId="0" applyFill="1" applyBorder="1" applyAlignment="1">
      <alignment vertical="center"/>
    </xf>
    <xf numFmtId="0" fontId="12" fillId="0" borderId="20" xfId="0" applyFont="1" applyBorder="1" applyAlignment="1">
      <alignment vertical="center"/>
    </xf>
    <xf numFmtId="164" fontId="8" fillId="20" borderId="19" xfId="0" applyNumberFormat="1" applyFont="1" applyFill="1" applyBorder="1" applyAlignment="1">
      <alignment horizontal="center" vertical="center"/>
    </xf>
    <xf numFmtId="164" fontId="8" fillId="20" borderId="12" xfId="0" applyNumberFormat="1" applyFont="1" applyFill="1" applyBorder="1" applyAlignment="1">
      <alignment horizontal="center" vertical="center"/>
    </xf>
    <xf numFmtId="164" fontId="10" fillId="19" borderId="9" xfId="0" applyNumberFormat="1" applyFont="1" applyFill="1" applyBorder="1" applyAlignment="1">
      <alignment horizontal="center" vertical="center"/>
    </xf>
    <xf numFmtId="164" fontId="8" fillId="22" borderId="9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12" fillId="0" borderId="3" xfId="0" applyFont="1" applyBorder="1" applyAlignment="1">
      <alignment horizontal="center" vertical="center"/>
    </xf>
    <xf numFmtId="164" fontId="10" fillId="10" borderId="9" xfId="0" applyNumberFormat="1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164" fontId="8" fillId="4" borderId="13" xfId="0" applyNumberFormat="1" applyFont="1" applyFill="1" applyBorder="1" applyAlignment="1">
      <alignment horizontal="center" vertical="center"/>
    </xf>
    <xf numFmtId="164" fontId="8" fillId="4" borderId="19" xfId="0" applyNumberFormat="1" applyFont="1" applyFill="1" applyBorder="1" applyAlignment="1">
      <alignment horizontal="center" vertical="center"/>
    </xf>
    <xf numFmtId="164" fontId="8" fillId="4" borderId="12" xfId="0" applyNumberFormat="1" applyFont="1" applyFill="1" applyBorder="1" applyAlignment="1">
      <alignment horizontal="center" vertical="center"/>
    </xf>
    <xf numFmtId="164" fontId="8" fillId="23" borderId="9" xfId="0" applyNumberFormat="1" applyFont="1" applyFill="1" applyBorder="1" applyAlignment="1">
      <alignment horizontal="center" vertical="center"/>
    </xf>
    <xf numFmtId="164" fontId="8" fillId="14" borderId="9" xfId="0" applyNumberFormat="1" applyFont="1" applyFill="1" applyBorder="1" applyAlignment="1">
      <alignment horizontal="center" vertical="center"/>
    </xf>
    <xf numFmtId="164" fontId="8" fillId="24" borderId="9" xfId="0" applyNumberFormat="1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14" fontId="12" fillId="0" borderId="0" xfId="0" applyNumberFormat="1" applyFont="1" applyFill="1" applyAlignment="1">
      <alignment horizontal="right" vertical="center"/>
    </xf>
    <xf numFmtId="0" fontId="12" fillId="0" borderId="3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164" fontId="8" fillId="10" borderId="13" xfId="0" applyNumberFormat="1" applyFont="1" applyFill="1" applyBorder="1" applyAlignment="1">
      <alignment horizontal="center" vertical="center"/>
    </xf>
    <xf numFmtId="164" fontId="8" fillId="10" borderId="19" xfId="0" applyNumberFormat="1" applyFont="1" applyFill="1" applyBorder="1" applyAlignment="1">
      <alignment horizontal="center" vertical="center"/>
    </xf>
    <xf numFmtId="165" fontId="7" fillId="10" borderId="0" xfId="0" applyNumberFormat="1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9" fillId="0" borderId="8" xfId="3" applyAlignment="1">
      <alignment vertical="center"/>
    </xf>
    <xf numFmtId="164" fontId="8" fillId="10" borderId="24" xfId="0" applyNumberFormat="1" applyFont="1" applyFill="1" applyBorder="1" applyAlignment="1">
      <alignment horizontal="center" vertical="center"/>
    </xf>
    <xf numFmtId="164" fontId="10" fillId="10" borderId="24" xfId="0" applyNumberFormat="1" applyFont="1" applyFill="1" applyBorder="1" applyAlignment="1">
      <alignment horizontal="center" vertical="center"/>
    </xf>
    <xf numFmtId="164" fontId="8" fillId="20" borderId="24" xfId="0" applyNumberFormat="1" applyFont="1" applyFill="1" applyBorder="1" applyAlignment="1">
      <alignment horizontal="center" vertical="center"/>
    </xf>
    <xf numFmtId="164" fontId="8" fillId="5" borderId="24" xfId="0" applyNumberFormat="1" applyFont="1" applyFill="1" applyBorder="1" applyAlignment="1">
      <alignment horizontal="center" vertical="center"/>
    </xf>
    <xf numFmtId="164" fontId="8" fillId="21" borderId="24" xfId="0" applyNumberFormat="1" applyFont="1" applyFill="1" applyBorder="1" applyAlignment="1">
      <alignment horizontal="center" vertical="center"/>
    </xf>
    <xf numFmtId="164" fontId="8" fillId="0" borderId="24" xfId="0" applyNumberFormat="1" applyFont="1" applyBorder="1" applyAlignment="1">
      <alignment horizontal="center" vertical="center"/>
    </xf>
    <xf numFmtId="164" fontId="8" fillId="18" borderId="24" xfId="0" applyNumberFormat="1" applyFont="1" applyFill="1" applyBorder="1" applyAlignment="1">
      <alignment horizontal="center" vertical="center"/>
    </xf>
    <xf numFmtId="164" fontId="8" fillId="4" borderId="24" xfId="0" applyNumberFormat="1" applyFont="1" applyFill="1" applyBorder="1" applyAlignment="1">
      <alignment horizontal="center" vertical="center"/>
    </xf>
    <xf numFmtId="164" fontId="8" fillId="18" borderId="25" xfId="0" applyNumberFormat="1" applyFont="1" applyFill="1" applyBorder="1" applyAlignment="1">
      <alignment horizontal="center" vertical="center"/>
    </xf>
    <xf numFmtId="164" fontId="8" fillId="21" borderId="25" xfId="0" applyNumberFormat="1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164" fontId="8" fillId="25" borderId="24" xfId="0" applyNumberFormat="1" applyFont="1" applyFill="1" applyBorder="1" applyAlignment="1">
      <alignment horizontal="center" vertical="center"/>
    </xf>
    <xf numFmtId="164" fontId="8" fillId="26" borderId="24" xfId="0" applyNumberFormat="1" applyFont="1" applyFill="1" applyBorder="1" applyAlignment="1">
      <alignment horizontal="center" vertical="center"/>
    </xf>
    <xf numFmtId="164" fontId="8" fillId="26" borderId="9" xfId="0" applyNumberFormat="1" applyFont="1" applyFill="1" applyBorder="1" applyAlignment="1">
      <alignment horizontal="center" vertical="center"/>
    </xf>
    <xf numFmtId="164" fontId="8" fillId="4" borderId="25" xfId="0" applyNumberFormat="1" applyFont="1" applyFill="1" applyBorder="1" applyAlignment="1">
      <alignment horizontal="center" vertical="center"/>
    </xf>
    <xf numFmtId="164" fontId="8" fillId="27" borderId="24" xfId="0" applyNumberFormat="1" applyFont="1" applyFill="1" applyBorder="1" applyAlignment="1">
      <alignment horizontal="center" vertical="center"/>
    </xf>
    <xf numFmtId="164" fontId="8" fillId="28" borderId="24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12" fillId="0" borderId="3" xfId="0" applyFont="1" applyBorder="1" applyAlignment="1">
      <alignment horizontal="center" vertical="center"/>
    </xf>
    <xf numFmtId="164" fontId="36" fillId="30" borderId="24" xfId="0" applyNumberFormat="1" applyFont="1" applyFill="1" applyBorder="1" applyAlignment="1">
      <alignment horizontal="center" vertical="center"/>
    </xf>
    <xf numFmtId="164" fontId="8" fillId="31" borderId="24" xfId="0" applyNumberFormat="1" applyFont="1" applyFill="1" applyBorder="1" applyAlignment="1">
      <alignment horizontal="center" vertical="center"/>
    </xf>
    <xf numFmtId="164" fontId="11" fillId="31" borderId="24" xfId="0" applyNumberFormat="1" applyFont="1" applyFill="1" applyBorder="1" applyAlignment="1">
      <alignment horizontal="center" vertical="center"/>
    </xf>
    <xf numFmtId="164" fontId="11" fillId="30" borderId="24" xfId="0" applyNumberFormat="1" applyFont="1" applyFill="1" applyBorder="1" applyAlignment="1">
      <alignment horizontal="center" vertical="center"/>
    </xf>
    <xf numFmtId="0" fontId="35" fillId="30" borderId="20" xfId="0" applyFont="1" applyFill="1" applyBorder="1" applyAlignment="1">
      <alignment horizontal="center" vertical="center"/>
    </xf>
    <xf numFmtId="0" fontId="12" fillId="14" borderId="20" xfId="0" applyFont="1" applyFill="1" applyBorder="1" applyAlignment="1">
      <alignment horizontal="center" vertical="center"/>
    </xf>
    <xf numFmtId="0" fontId="12" fillId="29" borderId="20" xfId="0" applyFont="1" applyFill="1" applyBorder="1" applyAlignment="1">
      <alignment horizontal="center" vertical="center"/>
    </xf>
    <xf numFmtId="164" fontId="11" fillId="10" borderId="24" xfId="0" applyNumberFormat="1" applyFont="1" applyFill="1" applyBorder="1" applyAlignment="1">
      <alignment horizontal="center" vertical="center"/>
    </xf>
    <xf numFmtId="164" fontId="11" fillId="10" borderId="24" xfId="0" applyNumberFormat="1" applyFont="1" applyFill="1" applyBorder="1" applyAlignment="1">
      <alignment horizontal="center" vertical="center" wrapText="1"/>
    </xf>
    <xf numFmtId="164" fontId="8" fillId="19" borderId="9" xfId="0" applyNumberFormat="1" applyFont="1" applyFill="1" applyBorder="1" applyAlignment="1">
      <alignment horizontal="center" vertical="center"/>
    </xf>
    <xf numFmtId="164" fontId="38" fillId="27" borderId="24" xfId="0" applyNumberFormat="1" applyFont="1" applyFill="1" applyBorder="1" applyAlignment="1">
      <alignment horizontal="center" vertical="center"/>
    </xf>
    <xf numFmtId="164" fontId="8" fillId="32" borderId="9" xfId="0" applyNumberFormat="1" applyFont="1" applyFill="1" applyBorder="1" applyAlignment="1">
      <alignment horizontal="center" vertical="center"/>
    </xf>
    <xf numFmtId="164" fontId="8" fillId="33" borderId="24" xfId="0" applyNumberFormat="1" applyFont="1" applyFill="1" applyBorder="1" applyAlignment="1">
      <alignment horizontal="center" vertical="center"/>
    </xf>
    <xf numFmtId="164" fontId="39" fillId="5" borderId="24" xfId="0" applyNumberFormat="1" applyFont="1" applyFill="1" applyBorder="1" applyAlignment="1">
      <alignment horizontal="center" vertical="center"/>
    </xf>
    <xf numFmtId="164" fontId="39" fillId="20" borderId="24" xfId="0" applyNumberFormat="1" applyFont="1" applyFill="1" applyBorder="1" applyAlignment="1">
      <alignment horizontal="center" vertical="center"/>
    </xf>
    <xf numFmtId="164" fontId="11" fillId="18" borderId="24" xfId="0" applyNumberFormat="1" applyFont="1" applyFill="1" applyBorder="1" applyAlignment="1">
      <alignment horizontal="center" vertical="center"/>
    </xf>
    <xf numFmtId="0" fontId="9" fillId="30" borderId="8" xfId="3" applyFill="1" applyAlignment="1">
      <alignment vertical="center"/>
    </xf>
    <xf numFmtId="164" fontId="8" fillId="0" borderId="24" xfId="0" applyNumberFormat="1" applyFont="1" applyFill="1" applyBorder="1" applyAlignment="1">
      <alignment horizontal="center" vertical="center"/>
    </xf>
    <xf numFmtId="0" fontId="21" fillId="7" borderId="0" xfId="0" applyFont="1" applyFill="1" applyAlignment="1">
      <alignment vertical="center"/>
    </xf>
    <xf numFmtId="0" fontId="12" fillId="7" borderId="0" xfId="0" applyFont="1" applyFill="1" applyAlignment="1">
      <alignment vertical="center"/>
    </xf>
    <xf numFmtId="0" fontId="12" fillId="0" borderId="20" xfId="0" applyFont="1" applyFill="1" applyBorder="1" applyAlignment="1">
      <alignment vertical="center"/>
    </xf>
    <xf numFmtId="164" fontId="8" fillId="14" borderId="24" xfId="0" applyNumberFormat="1" applyFont="1" applyFill="1" applyBorder="1" applyAlignment="1">
      <alignment horizontal="center" vertical="center"/>
    </xf>
    <xf numFmtId="164" fontId="8" fillId="7" borderId="24" xfId="0" applyNumberFormat="1" applyFont="1" applyFill="1" applyBorder="1" applyAlignment="1">
      <alignment horizontal="center" vertical="center"/>
    </xf>
    <xf numFmtId="164" fontId="8" fillId="34" borderId="24" xfId="0" applyNumberFormat="1" applyFont="1" applyFill="1" applyBorder="1" applyAlignment="1">
      <alignment horizontal="center" vertical="center"/>
    </xf>
    <xf numFmtId="164" fontId="8" fillId="7" borderId="25" xfId="0" applyNumberFormat="1" applyFont="1" applyFill="1" applyBorder="1" applyAlignment="1">
      <alignment horizontal="center" vertical="center"/>
    </xf>
    <xf numFmtId="0" fontId="0" fillId="34" borderId="3" xfId="0" applyFill="1" applyBorder="1"/>
    <xf numFmtId="0" fontId="0" fillId="18" borderId="20" xfId="0" applyFill="1" applyBorder="1" applyAlignment="1">
      <alignment vertical="center"/>
    </xf>
    <xf numFmtId="164" fontId="8" fillId="34" borderId="9" xfId="0" applyNumberFormat="1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164" fontId="8" fillId="32" borderId="24" xfId="0" applyNumberFormat="1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164" fontId="8" fillId="35" borderId="24" xfId="0" applyNumberFormat="1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164" fontId="11" fillId="30" borderId="25" xfId="0" applyNumberFormat="1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12" fillId="0" borderId="3" xfId="0" applyFont="1" applyBorder="1" applyAlignment="1">
      <alignment horizontal="center" vertical="center"/>
    </xf>
    <xf numFmtId="164" fontId="8" fillId="7" borderId="19" xfId="0" applyNumberFormat="1" applyFont="1" applyFill="1" applyBorder="1" applyAlignment="1">
      <alignment horizontal="center" vertical="center"/>
    </xf>
    <xf numFmtId="0" fontId="0" fillId="14" borderId="3" xfId="0" applyFill="1" applyBorder="1"/>
    <xf numFmtId="0" fontId="12" fillId="0" borderId="3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40" fillId="36" borderId="3" xfId="6" applyBorder="1" applyAlignment="1">
      <alignment vertical="center"/>
    </xf>
    <xf numFmtId="0" fontId="33" fillId="0" borderId="0" xfId="5" applyBorder="1"/>
    <xf numFmtId="0" fontId="0" fillId="37" borderId="30" xfId="0" applyFill="1" applyBorder="1" applyAlignment="1">
      <alignment vertical="center"/>
    </xf>
    <xf numFmtId="0" fontId="0" fillId="37" borderId="32" xfId="0" applyFill="1" applyBorder="1" applyAlignment="1">
      <alignment vertical="center"/>
    </xf>
    <xf numFmtId="0" fontId="0" fillId="37" borderId="34" xfId="0" applyFill="1" applyBorder="1" applyAlignment="1">
      <alignment vertical="center"/>
    </xf>
    <xf numFmtId="0" fontId="0" fillId="37" borderId="36" xfId="0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37" borderId="37" xfId="0" applyFill="1" applyBorder="1" applyAlignment="1">
      <alignment vertical="center"/>
    </xf>
    <xf numFmtId="0" fontId="0" fillId="35" borderId="30" xfId="0" applyFill="1" applyBorder="1" applyAlignment="1">
      <alignment vertical="center"/>
    </xf>
    <xf numFmtId="0" fontId="0" fillId="35" borderId="31" xfId="0" applyFill="1" applyBorder="1" applyAlignment="1">
      <alignment vertical="center"/>
    </xf>
    <xf numFmtId="0" fontId="0" fillId="35" borderId="33" xfId="0" applyFill="1" applyBorder="1" applyAlignment="1">
      <alignment vertical="center"/>
    </xf>
    <xf numFmtId="0" fontId="0" fillId="35" borderId="34" xfId="0" applyFill="1" applyBorder="1" applyAlignment="1">
      <alignment vertical="center"/>
    </xf>
    <xf numFmtId="0" fontId="0" fillId="35" borderId="35" xfId="0" applyFill="1" applyBorder="1" applyAlignment="1">
      <alignment vertical="center"/>
    </xf>
    <xf numFmtId="0" fontId="37" fillId="35" borderId="0" xfId="0" applyFont="1" applyFill="1" applyAlignment="1">
      <alignment vertical="center"/>
    </xf>
    <xf numFmtId="0" fontId="37" fillId="37" borderId="0" xfId="0" applyFont="1" applyFill="1" applyAlignment="1">
      <alignment vertical="center"/>
    </xf>
    <xf numFmtId="0" fontId="12" fillId="15" borderId="30" xfId="0" applyFont="1" applyFill="1" applyBorder="1" applyAlignment="1">
      <alignment vertical="center"/>
    </xf>
    <xf numFmtId="0" fontId="12" fillId="15" borderId="31" xfId="0" applyFont="1" applyFill="1" applyBorder="1" applyAlignment="1">
      <alignment vertical="center"/>
    </xf>
    <xf numFmtId="0" fontId="12" fillId="15" borderId="32" xfId="0" applyFont="1" applyFill="1" applyBorder="1" applyAlignment="1">
      <alignment vertical="center"/>
    </xf>
    <xf numFmtId="0" fontId="0" fillId="15" borderId="33" xfId="0" applyFill="1" applyBorder="1" applyAlignment="1">
      <alignment vertical="center"/>
    </xf>
    <xf numFmtId="0" fontId="12" fillId="15" borderId="34" xfId="0" applyFont="1" applyFill="1" applyBorder="1" applyAlignment="1">
      <alignment vertical="center"/>
    </xf>
    <xf numFmtId="0" fontId="0" fillId="15" borderId="35" xfId="0" applyFill="1" applyBorder="1" applyAlignment="1">
      <alignment vertical="center"/>
    </xf>
    <xf numFmtId="0" fontId="12" fillId="35" borderId="32" xfId="0" applyFont="1" applyFill="1" applyBorder="1" applyAlignment="1">
      <alignment vertical="center"/>
    </xf>
    <xf numFmtId="0" fontId="37" fillId="15" borderId="0" xfId="0" applyFont="1" applyFill="1" applyAlignment="1">
      <alignment vertical="center"/>
    </xf>
    <xf numFmtId="0" fontId="12" fillId="0" borderId="3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7" fillId="2" borderId="1" xfId="2" applyFont="1" applyFill="1" applyBorder="1" applyAlignment="1" applyProtection="1">
      <alignment horizontal="center" vertical="center"/>
    </xf>
    <xf numFmtId="0" fontId="2" fillId="0" borderId="2" xfId="2" applyFont="1" applyBorder="1" applyAlignment="1" applyProtection="1">
      <alignment horizontal="left"/>
    </xf>
    <xf numFmtId="0" fontId="3" fillId="0" borderId="2" xfId="0" applyFont="1" applyFill="1" applyBorder="1" applyAlignment="1">
      <alignment horizontal="right"/>
    </xf>
    <xf numFmtId="0" fontId="23" fillId="0" borderId="3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1" fillId="2" borderId="1" xfId="0" applyFont="1" applyFill="1" applyBorder="1" applyAlignment="1" applyProtection="1">
      <alignment horizontal="center" vertical="center"/>
    </xf>
    <xf numFmtId="0" fontId="13" fillId="2" borderId="1" xfId="0" applyFont="1" applyFill="1" applyBorder="1" applyAlignment="1" applyProtection="1">
      <alignment horizontal="center" vertical="center"/>
    </xf>
    <xf numFmtId="0" fontId="24" fillId="0" borderId="1" xfId="0" applyFont="1" applyFill="1" applyBorder="1" applyAlignment="1">
      <alignment horizontal="center"/>
    </xf>
    <xf numFmtId="165" fontId="7" fillId="3" borderId="21" xfId="0" applyNumberFormat="1" applyFont="1" applyFill="1" applyBorder="1" applyAlignment="1">
      <alignment horizontal="center" vertical="center"/>
    </xf>
    <xf numFmtId="165" fontId="7" fillId="3" borderId="22" xfId="0" applyNumberFormat="1" applyFont="1" applyFill="1" applyBorder="1" applyAlignment="1">
      <alignment horizontal="center" vertical="center"/>
    </xf>
    <xf numFmtId="165" fontId="7" fillId="3" borderId="23" xfId="0" applyNumberFormat="1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12" fillId="14" borderId="20" xfId="0" applyFont="1" applyFill="1" applyBorder="1" applyAlignment="1">
      <alignment horizontal="center" vertical="center"/>
    </xf>
    <xf numFmtId="0" fontId="35" fillId="30" borderId="20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2" fillId="10" borderId="0" xfId="0" applyFont="1" applyFill="1" applyAlignment="1">
      <alignment horizontal="center" vertical="center"/>
    </xf>
    <xf numFmtId="0" fontId="12" fillId="29" borderId="20" xfId="0" applyFont="1" applyFill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12" fillId="31" borderId="0" xfId="0" applyFont="1" applyFill="1" applyAlignment="1">
      <alignment horizontal="center" vertical="center"/>
    </xf>
    <xf numFmtId="0" fontId="12" fillId="0" borderId="11" xfId="0" applyFont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37" fillId="0" borderId="26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165" fontId="7" fillId="3" borderId="4" xfId="0" applyNumberFormat="1" applyFont="1" applyFill="1" applyBorder="1" applyAlignment="1">
      <alignment horizontal="center" vertical="center"/>
    </xf>
    <xf numFmtId="165" fontId="7" fillId="3" borderId="5" xfId="0" applyNumberFormat="1" applyFont="1" applyFill="1" applyBorder="1" applyAlignment="1">
      <alignment horizontal="center" vertical="center"/>
    </xf>
    <xf numFmtId="165" fontId="7" fillId="3" borderId="6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18" fillId="12" borderId="1" xfId="4" applyBorder="1" applyAlignment="1" applyProtection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40" fillId="36" borderId="3" xfId="6" applyBorder="1" applyAlignment="1">
      <alignment horizontal="center" vertical="center"/>
    </xf>
    <xf numFmtId="0" fontId="0" fillId="4" borderId="20" xfId="0" applyFill="1" applyBorder="1" applyAlignment="1">
      <alignment horizontal="center" vertical="center"/>
    </xf>
    <xf numFmtId="0" fontId="12" fillId="0" borderId="29" xfId="0" applyFont="1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34" fillId="18" borderId="3" xfId="0" applyFont="1" applyFill="1" applyBorder="1" applyAlignment="1">
      <alignment horizontal="center" vertical="center"/>
    </xf>
    <xf numFmtId="0" fontId="12" fillId="0" borderId="27" xfId="0" applyFont="1" applyFill="1" applyBorder="1" applyAlignment="1">
      <alignment horizontal="center" vertical="center"/>
    </xf>
    <xf numFmtId="0" fontId="12" fillId="0" borderId="28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12" fillId="0" borderId="0" xfId="0" applyFont="1" applyBorder="1" applyAlignment="1">
      <alignment vertical="center"/>
    </xf>
    <xf numFmtId="0" fontId="33" fillId="0" borderId="0" xfId="5"/>
    <xf numFmtId="0" fontId="12" fillId="0" borderId="38" xfId="0" applyFont="1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39" xfId="0" applyBorder="1" applyAlignment="1">
      <alignment vertical="center"/>
    </xf>
    <xf numFmtId="0" fontId="12" fillId="0" borderId="26" xfId="0" applyFont="1" applyBorder="1" applyAlignment="1">
      <alignment vertical="center"/>
    </xf>
    <xf numFmtId="0" fontId="12" fillId="0" borderId="40" xfId="0" applyFont="1" applyBorder="1" applyAlignment="1">
      <alignment vertical="center"/>
    </xf>
    <xf numFmtId="0" fontId="0" fillId="0" borderId="40" xfId="0" applyBorder="1" applyAlignment="1">
      <alignment vertical="center"/>
    </xf>
    <xf numFmtId="0" fontId="12" fillId="0" borderId="41" xfId="0" applyFont="1" applyBorder="1" applyAlignment="1">
      <alignment vertical="center"/>
    </xf>
    <xf numFmtId="0" fontId="0" fillId="0" borderId="42" xfId="0" applyBorder="1" applyAlignment="1">
      <alignment vertical="center"/>
    </xf>
    <xf numFmtId="166" fontId="12" fillId="0" borderId="42" xfId="0" applyNumberFormat="1" applyFont="1" applyBorder="1" applyAlignment="1">
      <alignment vertical="center"/>
    </xf>
    <xf numFmtId="0" fontId="12" fillId="0" borderId="43" xfId="0" applyFont="1" applyBorder="1" applyAlignment="1">
      <alignment vertical="center"/>
    </xf>
  </cellXfs>
  <cellStyles count="7">
    <cellStyle name="Bueno" xfId="4" builtinId="26"/>
    <cellStyle name="Celda vinculada" xfId="3" builtinId="24"/>
    <cellStyle name="Hipervínculo" xfId="2" builtinId="8"/>
    <cellStyle name="Neutral" xfId="6" builtinId="28"/>
    <cellStyle name="Normal" xfId="0" builtinId="0"/>
    <cellStyle name="Normal 2" xfId="5" xr:uid="{00000000-0005-0000-0000-000004000000}"/>
    <cellStyle name="WinCalendar_BlankDates_1" xfId="1" xr:uid="{00000000-0005-0000-0000-000005000000}"/>
  </cellStyles>
  <dxfs count="218"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7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5FF25F"/>
      <rgbColor rgb="000000FF"/>
      <rgbColor rgb="00FFFF00"/>
      <rgbColor rgb="00DE3018"/>
      <rgbColor rgb="0053D4C9"/>
      <rgbColor rgb="006B0C00"/>
      <rgbColor rgb="00006500"/>
      <rgbColor rgb="00182C63"/>
      <rgbColor rgb="00819C00"/>
      <rgbColor rgb="00C9B783"/>
      <rgbColor rgb="00007F74"/>
      <rgbColor rgb="00EAEAEA"/>
      <rgbColor rgb="00666666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799FC4"/>
      <rgbColor rgb="00C1F1ED"/>
      <rgbColor rgb="00D6F4D9"/>
      <rgbColor rgb="00FFFFCC"/>
      <rgbColor rgb="00C9DAFB"/>
      <rgbColor rgb="00FAC8D7"/>
      <rgbColor rgb="00F3F0E4"/>
      <rgbColor rgb="00E4E8F3"/>
      <rgbColor rgb="001849B5"/>
      <rgbColor rgb="0036ACA2"/>
      <rgbColor rgb="00F0BA00"/>
      <rgbColor rgb="00BCC5E1"/>
      <rgbColor rgb="008394C9"/>
      <rgbColor rgb="003B4E87"/>
      <rgbColor rgb="0087743B"/>
      <rgbColor rgb="00B2B2B2"/>
      <rgbColor rgb="00003366"/>
      <rgbColor rgb="00109618"/>
      <rgbColor rgb="00085108"/>
      <rgbColor rgb="00635100"/>
      <rgbColor rgb="00273359"/>
      <rgbColor rgb="00E1D8BC"/>
      <rgbColor rgb="00594C27"/>
      <rgbColor rgb="00333333"/>
    </indexedColors>
    <mruColors>
      <color rgb="FFFF505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calcChain" Target="calcChain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s.excelworld.net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171449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32</xdr:col>
          <xdr:colOff>209550</xdr:colOff>
          <xdr:row>2</xdr:row>
          <xdr:rowOff>114300</xdr:rowOff>
        </xdr:from>
        <xdr:to>
          <xdr:col>33</xdr:col>
          <xdr:colOff>171450</xdr:colOff>
          <xdr:row>5</xdr:row>
          <xdr:rowOff>114300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16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Botón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533400</xdr:colOff>
          <xdr:row>2</xdr:row>
          <xdr:rowOff>85725</xdr:rowOff>
        </xdr:from>
        <xdr:to>
          <xdr:col>36</xdr:col>
          <xdr:colOff>9525</xdr:colOff>
          <xdr:row>5</xdr:row>
          <xdr:rowOff>142875</xdr:rowOff>
        </xdr:to>
        <xdr:sp macro="" textlink="">
          <xdr:nvSpPr>
            <xdr:cNvPr id="6146" name="Butto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16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Botón 2</a:t>
              </a:r>
            </a:p>
          </xdr:txBody>
        </xdr:sp>
        <xdr:clientData fPrintsWithSheet="0"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5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180975</xdr:colOff>
      <xdr:row>1</xdr:row>
      <xdr:rowOff>85725</xdr:rowOff>
    </xdr:from>
    <xdr:to>
      <xdr:col>22</xdr:col>
      <xdr:colOff>171450</xdr:colOff>
      <xdr:row>4</xdr:row>
      <xdr:rowOff>47625</xdr:rowOff>
    </xdr:to>
    <xdr:pic>
      <xdr:nvPicPr>
        <xdr:cNvPr id="2049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714875" y="3810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180975</xdr:colOff>
      <xdr:row>1</xdr:row>
      <xdr:rowOff>9525</xdr:rowOff>
    </xdr:from>
    <xdr:to>
      <xdr:col>22</xdr:col>
      <xdr:colOff>171450</xdr:colOff>
      <xdr:row>5</xdr:row>
      <xdr:rowOff>76200</xdr:rowOff>
    </xdr:to>
    <xdr:pic>
      <xdr:nvPicPr>
        <xdr:cNvPr id="4097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714875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F3B152-3E8D-428E-A6F4-AFCD80998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3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180975</xdr:colOff>
      <xdr:row>1</xdr:row>
      <xdr:rowOff>9525</xdr:rowOff>
    </xdr:from>
    <xdr:to>
      <xdr:col>25</xdr:col>
      <xdr:colOff>171450</xdr:colOff>
      <xdr:row>5</xdr:row>
      <xdr:rowOff>76200</xdr:rowOff>
    </xdr:to>
    <xdr:pic>
      <xdr:nvPicPr>
        <xdr:cNvPr id="2" name="1 Imagen" descr="logo-excelworld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543550" y="3048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91">
    <tabColor rgb="FFFF0000"/>
    <pageSetUpPr fitToPage="1"/>
  </sheetPr>
  <dimension ref="A1:AS51"/>
  <sheetViews>
    <sheetView showGridLines="0" topLeftCell="A7" zoomScale="85" zoomScaleNormal="85" workbookViewId="0">
      <selection activeCell="AC32" sqref="AC32:AE32"/>
    </sheetView>
  </sheetViews>
  <sheetFormatPr baseColWidth="10" defaultColWidth="9.140625" defaultRowHeight="12.75"/>
  <cols>
    <col min="1" max="8" width="4.28515625" customWidth="1"/>
    <col min="9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67.28515625" customWidth="1"/>
    <col min="33" max="33" width="21.285156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30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7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32">
        <v>2</v>
      </c>
      <c r="F10" s="13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-6</v>
      </c>
      <c r="AS12" s="56"/>
    </row>
    <row r="13" spans="1:45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2">
        <v>21</v>
      </c>
      <c r="P13" s="133">
        <v>22</v>
      </c>
      <c r="Q13" s="133">
        <v>23</v>
      </c>
      <c r="R13" s="34"/>
      <c r="S13" s="128">
        <v>12</v>
      </c>
      <c r="T13" s="132">
        <v>16</v>
      </c>
      <c r="U13" s="132">
        <v>17</v>
      </c>
      <c r="V13" s="132">
        <v>18</v>
      </c>
      <c r="W13" s="132">
        <v>19</v>
      </c>
      <c r="X13" s="132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2">
        <v>23</v>
      </c>
      <c r="U14" s="132">
        <v>24</v>
      </c>
      <c r="V14" s="132">
        <v>25</v>
      </c>
      <c r="W14" s="132">
        <v>26</v>
      </c>
      <c r="X14" s="132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212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41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0</v>
      </c>
      <c r="AE17" s="234"/>
    </row>
    <row r="18" spans="1:41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30</v>
      </c>
      <c r="AE18" s="234"/>
    </row>
    <row r="19" spans="1:41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48" t="s">
        <v>22</v>
      </c>
      <c r="AD19" s="237">
        <f>AD18+AD17</f>
        <v>30</v>
      </c>
      <c r="AE19" s="237"/>
    </row>
    <row r="20" spans="1:41" s="1" customFormat="1" ht="25.5" customHeight="1" thickTop="1" thickBot="1">
      <c r="A20" s="128">
        <v>15</v>
      </c>
      <c r="B20" s="132">
        <v>6</v>
      </c>
      <c r="C20" s="132">
        <v>7</v>
      </c>
      <c r="D20" s="132">
        <v>8</v>
      </c>
      <c r="E20" s="156">
        <v>9</v>
      </c>
      <c r="F20" s="156">
        <v>10</v>
      </c>
      <c r="G20" s="157">
        <v>11</v>
      </c>
      <c r="H20" s="156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41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41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6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2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41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2">
        <v>22</v>
      </c>
      <c r="U23" s="132">
        <v>23</v>
      </c>
      <c r="V23" s="132">
        <v>24</v>
      </c>
      <c r="W23" s="132">
        <v>25</v>
      </c>
      <c r="X23" s="132">
        <v>26</v>
      </c>
      <c r="Y23" s="133">
        <v>27</v>
      </c>
      <c r="Z23" s="133">
        <v>28</v>
      </c>
      <c r="AC23" s="48">
        <v>2020</v>
      </c>
      <c r="AD23" s="237">
        <f>CONTARPORCOLOR(AC8,B10:Z51)</f>
        <v>4</v>
      </c>
      <c r="AE23" s="237"/>
    </row>
    <row r="24" spans="1:41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26</v>
      </c>
      <c r="AE24" s="231"/>
    </row>
    <row r="25" spans="1:41" s="1" customFormat="1" ht="15.75" thickTop="1">
      <c r="I25"/>
      <c r="J25" s="26"/>
      <c r="L25" s="29"/>
      <c r="R25" s="126"/>
      <c r="AC25" s="49"/>
      <c r="AD25" s="49"/>
      <c r="AE25" s="49"/>
    </row>
    <row r="26" spans="1:41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41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41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5">
        <f t="shared" si="4"/>
        <v>44014</v>
      </c>
      <c r="F28" s="135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5">
        <f t="shared" si="6"/>
        <v>44075</v>
      </c>
      <c r="V28" s="135">
        <f t="shared" si="6"/>
        <v>44076</v>
      </c>
      <c r="W28" s="135">
        <f t="shared" si="6"/>
        <v>44077</v>
      </c>
      <c r="X28" s="135">
        <f t="shared" si="6"/>
        <v>44078</v>
      </c>
      <c r="Y28" s="133">
        <v>5</v>
      </c>
      <c r="Z28" s="133">
        <v>6</v>
      </c>
      <c r="AC28" s="49"/>
      <c r="AD28" s="81"/>
      <c r="AE28" s="81"/>
    </row>
    <row r="29" spans="1:41" s="1" customFormat="1" ht="16.5" thickTop="1" thickBot="1">
      <c r="A29" s="128">
        <v>28</v>
      </c>
      <c r="B29" s="132">
        <v>6</v>
      </c>
      <c r="C29" s="132">
        <v>7</v>
      </c>
      <c r="D29" s="132">
        <v>8</v>
      </c>
      <c r="E29" s="132">
        <v>9</v>
      </c>
      <c r="F29" s="132">
        <v>10</v>
      </c>
      <c r="G29" s="133">
        <v>11</v>
      </c>
      <c r="H29" s="133">
        <v>12</v>
      </c>
      <c r="I29"/>
      <c r="J29" s="128">
        <v>32</v>
      </c>
      <c r="K29" s="150">
        <v>3</v>
      </c>
      <c r="L29" s="150">
        <v>4</v>
      </c>
      <c r="M29" s="150">
        <v>5</v>
      </c>
      <c r="N29" s="150">
        <v>6</v>
      </c>
      <c r="O29" s="150">
        <v>7</v>
      </c>
      <c r="P29" s="133">
        <v>8</v>
      </c>
      <c r="Q29" s="133">
        <v>9</v>
      </c>
      <c r="R29" s="126"/>
      <c r="S29" s="128">
        <v>37</v>
      </c>
      <c r="T29" s="136">
        <v>7</v>
      </c>
      <c r="U29" s="131">
        <v>8</v>
      </c>
      <c r="V29" s="135">
        <v>9</v>
      </c>
      <c r="W29" s="135">
        <v>10</v>
      </c>
      <c r="X29" s="135">
        <v>11</v>
      </c>
      <c r="Y29" s="133">
        <v>12</v>
      </c>
      <c r="Z29" s="133">
        <v>13</v>
      </c>
      <c r="AC29" s="235" t="s">
        <v>166</v>
      </c>
      <c r="AD29" s="235"/>
      <c r="AE29" s="235"/>
      <c r="AF29" s="154" t="s">
        <v>174</v>
      </c>
    </row>
    <row r="30" spans="1:41" s="1" customFormat="1" ht="16.5" thickTop="1" thickBot="1">
      <c r="A30" s="128">
        <v>29</v>
      </c>
      <c r="B30" s="132">
        <v>13</v>
      </c>
      <c r="C30" s="132">
        <v>14</v>
      </c>
      <c r="D30" s="132">
        <v>15</v>
      </c>
      <c r="E30" s="150">
        <v>16</v>
      </c>
      <c r="F30" s="150">
        <v>17</v>
      </c>
      <c r="G30" s="133">
        <v>18</v>
      </c>
      <c r="H30" s="133">
        <v>19</v>
      </c>
      <c r="I30"/>
      <c r="J30" s="128">
        <v>33</v>
      </c>
      <c r="K30" s="150">
        <v>10</v>
      </c>
      <c r="L30" s="150">
        <v>11</v>
      </c>
      <c r="M30" s="150">
        <v>12</v>
      </c>
      <c r="N30" s="150">
        <v>13</v>
      </c>
      <c r="O30" s="150">
        <v>14</v>
      </c>
      <c r="P30" s="131">
        <v>15</v>
      </c>
      <c r="Q30" s="133">
        <v>16</v>
      </c>
      <c r="R30" s="126"/>
      <c r="S30" s="128">
        <v>38</v>
      </c>
      <c r="T30" s="137">
        <v>14</v>
      </c>
      <c r="U30" s="137">
        <v>15</v>
      </c>
      <c r="V30" s="137">
        <v>16</v>
      </c>
      <c r="W30" s="137">
        <v>17</v>
      </c>
      <c r="X30" s="137">
        <v>18</v>
      </c>
      <c r="Y30" s="138">
        <v>19</v>
      </c>
      <c r="Z30" s="138">
        <v>20</v>
      </c>
      <c r="AC30" s="236" t="s">
        <v>171</v>
      </c>
      <c r="AD30" s="236"/>
      <c r="AE30" s="236"/>
      <c r="AF30" s="153" t="s">
        <v>172</v>
      </c>
      <c r="AG30" s="244"/>
      <c r="AH30" s="245"/>
      <c r="AI30" s="245"/>
      <c r="AJ30" s="238"/>
      <c r="AK30" s="238"/>
      <c r="AL30" s="238"/>
      <c r="AM30" s="238"/>
      <c r="AN30" s="238"/>
      <c r="AO30" s="238"/>
    </row>
    <row r="31" spans="1:41" s="1" customFormat="1" ht="16.5" thickTop="1" thickBot="1">
      <c r="A31" s="128">
        <v>30</v>
      </c>
      <c r="B31" s="150">
        <v>20</v>
      </c>
      <c r="C31" s="150">
        <v>21</v>
      </c>
      <c r="D31" s="150">
        <v>22</v>
      </c>
      <c r="E31" s="150">
        <v>23</v>
      </c>
      <c r="F31" s="150">
        <v>24</v>
      </c>
      <c r="G31" s="131">
        <v>25</v>
      </c>
      <c r="H31" s="133">
        <v>26</v>
      </c>
      <c r="I31"/>
      <c r="J31" s="128">
        <v>34</v>
      </c>
      <c r="K31" s="151">
        <v>17</v>
      </c>
      <c r="L31" s="151">
        <v>18</v>
      </c>
      <c r="M31" s="151">
        <v>19</v>
      </c>
      <c r="N31" s="152">
        <v>20</v>
      </c>
      <c r="O31" s="152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236" t="s">
        <v>170</v>
      </c>
      <c r="AD31" s="236"/>
      <c r="AE31" s="236"/>
      <c r="AF31" s="153" t="s">
        <v>168</v>
      </c>
      <c r="AG31" s="240" t="s">
        <v>175</v>
      </c>
      <c r="AH31" s="240"/>
      <c r="AI31" s="240"/>
      <c r="AJ31" s="241" t="s">
        <v>169</v>
      </c>
      <c r="AK31" s="241"/>
      <c r="AL31" s="241"/>
      <c r="AM31" s="241"/>
      <c r="AN31" s="241"/>
      <c r="AO31" s="241"/>
    </row>
    <row r="32" spans="1:41" s="1" customFormat="1" ht="16.5" thickTop="1" thickBot="1">
      <c r="A32" s="128">
        <v>31</v>
      </c>
      <c r="B32" s="150">
        <v>27</v>
      </c>
      <c r="C32" s="150">
        <v>28</v>
      </c>
      <c r="D32" s="150">
        <v>29</v>
      </c>
      <c r="E32" s="150">
        <v>30</v>
      </c>
      <c r="F32" s="150">
        <v>31</v>
      </c>
      <c r="G32" s="133"/>
      <c r="H32" s="133"/>
      <c r="I32"/>
      <c r="J32" s="128">
        <v>35</v>
      </c>
      <c r="K32" s="149">
        <v>24</v>
      </c>
      <c r="L32" s="149">
        <v>25</v>
      </c>
      <c r="M32" s="149">
        <v>26</v>
      </c>
      <c r="N32" s="149">
        <v>27</v>
      </c>
      <c r="O32" s="149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  <c r="AC32" s="239" t="s">
        <v>167</v>
      </c>
      <c r="AD32" s="239"/>
      <c r="AE32" s="239"/>
      <c r="AF32" s="155" t="s">
        <v>173</v>
      </c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49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8</v>
      </c>
      <c r="D38" s="132">
        <v>9</v>
      </c>
      <c r="E38" s="132">
        <v>10</v>
      </c>
      <c r="F38" s="132">
        <v>11</v>
      </c>
      <c r="G38" s="131">
        <v>12</v>
      </c>
      <c r="H38" s="133">
        <v>13</v>
      </c>
      <c r="I38"/>
      <c r="J38" s="128">
        <v>45</v>
      </c>
      <c r="K38" s="131">
        <v>2</v>
      </c>
      <c r="L38" s="132">
        <v>3</v>
      </c>
      <c r="M38" s="132">
        <v>4</v>
      </c>
      <c r="N38" s="132">
        <v>5</v>
      </c>
      <c r="O38" s="132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2">
        <v>9</v>
      </c>
      <c r="W38" s="132">
        <v>10</v>
      </c>
      <c r="X38" s="132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2">
        <v>15</v>
      </c>
      <c r="D39" s="132">
        <v>16</v>
      </c>
      <c r="E39" s="132">
        <v>17</v>
      </c>
      <c r="F39" s="132">
        <v>18</v>
      </c>
      <c r="G39" s="133">
        <v>19</v>
      </c>
      <c r="H39" s="133">
        <v>20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5">
        <v>21</v>
      </c>
      <c r="U40" s="135">
        <v>22</v>
      </c>
      <c r="V40" s="135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5">
        <v>28</v>
      </c>
      <c r="U41" s="135">
        <v>29</v>
      </c>
      <c r="V41" s="135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4</v>
      </c>
      <c r="C47" s="82">
        <v>5</v>
      </c>
      <c r="D47" s="82">
        <v>6</v>
      </c>
      <c r="E47" s="82">
        <v>7</v>
      </c>
      <c r="F47" s="82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44">
    <mergeCell ref="L48:Y50"/>
    <mergeCell ref="AG30:AI30"/>
    <mergeCell ref="B35:H35"/>
    <mergeCell ref="K35:Q35"/>
    <mergeCell ref="T35:Z35"/>
    <mergeCell ref="B44:H44"/>
    <mergeCell ref="K45:Z46"/>
    <mergeCell ref="AJ30:AO30"/>
    <mergeCell ref="AC32:AE32"/>
    <mergeCell ref="AG31:AI31"/>
    <mergeCell ref="AJ31:AO31"/>
    <mergeCell ref="B43:H43"/>
    <mergeCell ref="AD18:AE18"/>
    <mergeCell ref="AD19:AE19"/>
    <mergeCell ref="AC22:AE22"/>
    <mergeCell ref="AD23:AE23"/>
    <mergeCell ref="AD24:AE24"/>
    <mergeCell ref="B26:H26"/>
    <mergeCell ref="K26:Q26"/>
    <mergeCell ref="T26:Z26"/>
    <mergeCell ref="AC29:AE29"/>
    <mergeCell ref="AC31:AE31"/>
    <mergeCell ref="AC30:AE30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217" priority="1" stopIfTrue="1" operator="equal">
      <formula>""</formula>
    </cfRule>
    <cfRule type="cellIs" dxfId="216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2D7CE-8B61-4661-BB30-F9A23F04FE0D}">
  <sheetPr codeName="Hoja129">
    <tabColor rgb="FF7030A0"/>
    <pageSetUpPr fitToPage="1"/>
  </sheetPr>
  <dimension ref="A1:AS51"/>
  <sheetViews>
    <sheetView showGridLines="0" topLeftCell="A4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284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36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61">
        <v>3</v>
      </c>
      <c r="C11" s="161">
        <v>4</v>
      </c>
      <c r="D11" s="161">
        <v>5</v>
      </c>
      <c r="E11" s="170">
        <v>6</v>
      </c>
      <c r="F11" s="161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236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61">
        <v>10</v>
      </c>
      <c r="C12" s="161">
        <v>11</v>
      </c>
      <c r="D12" s="161">
        <v>12</v>
      </c>
      <c r="E12" s="161">
        <v>13</v>
      </c>
      <c r="F12" s="161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10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36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32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201" priority="1" stopIfTrue="1" operator="equal">
      <formula>""</formula>
    </cfRule>
    <cfRule type="cellIs" dxfId="200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87">
    <tabColor rgb="FF7030A0"/>
    <pageSetUpPr fitToPage="1"/>
  </sheetPr>
  <dimension ref="A1:AS51"/>
  <sheetViews>
    <sheetView showGridLines="0" topLeftCell="A13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194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30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32">
        <v>2</v>
      </c>
      <c r="F10" s="13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5</v>
      </c>
      <c r="AS12" s="56"/>
    </row>
    <row r="13" spans="1:45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2">
        <v>21</v>
      </c>
      <c r="P13" s="133">
        <v>22</v>
      </c>
      <c r="Q13" s="133">
        <v>23</v>
      </c>
      <c r="R13" s="34"/>
      <c r="S13" s="128">
        <v>12</v>
      </c>
      <c r="T13" s="132">
        <v>16</v>
      </c>
      <c r="U13" s="132">
        <v>17</v>
      </c>
      <c r="V13" s="132">
        <v>18</v>
      </c>
      <c r="W13" s="132">
        <v>19</v>
      </c>
      <c r="X13" s="135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5">
        <v>23</v>
      </c>
      <c r="U14" s="135">
        <v>24</v>
      </c>
      <c r="V14" s="135">
        <v>25</v>
      </c>
      <c r="W14" s="135">
        <v>26</v>
      </c>
      <c r="X14" s="135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223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0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30</v>
      </c>
      <c r="AE19" s="237"/>
    </row>
    <row r="20" spans="1:32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5">
        <v>13</v>
      </c>
      <c r="C21" s="135">
        <v>14</v>
      </c>
      <c r="D21" s="135">
        <v>15</v>
      </c>
      <c r="E21" s="135">
        <v>16</v>
      </c>
      <c r="F21" s="135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5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2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6">
        <v>22</v>
      </c>
      <c r="U23" s="136">
        <v>23</v>
      </c>
      <c r="V23" s="136">
        <v>24</v>
      </c>
      <c r="W23" s="136">
        <v>25</v>
      </c>
      <c r="X23" s="136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26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110" t="s">
        <v>122</v>
      </c>
      <c r="AD24" s="255">
        <f>AD19-AD23</f>
        <v>4</v>
      </c>
      <c r="AE24" s="255"/>
    </row>
    <row r="25" spans="1:32" s="1" customFormat="1" ht="15.75" thickTop="1">
      <c r="I25"/>
      <c r="J25" s="26"/>
      <c r="L25" s="29"/>
      <c r="R25" s="126"/>
      <c r="AC25" s="49"/>
      <c r="AD25" s="49">
        <v>-3</v>
      </c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 t="s">
        <v>217</v>
      </c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5">
        <f t="shared" si="4"/>
        <v>44014</v>
      </c>
      <c r="F28" s="135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5">
        <f t="shared" si="6"/>
        <v>44075</v>
      </c>
      <c r="V28" s="135">
        <f t="shared" si="6"/>
        <v>44076</v>
      </c>
      <c r="W28" s="135">
        <f t="shared" si="6"/>
        <v>44077</v>
      </c>
      <c r="X28" s="135">
        <f t="shared" si="6"/>
        <v>44078</v>
      </c>
      <c r="Y28" s="133">
        <v>5</v>
      </c>
      <c r="Z28" s="133">
        <v>6</v>
      </c>
      <c r="AC28" s="49"/>
      <c r="AD28" s="81" t="s">
        <v>197</v>
      </c>
      <c r="AE28" s="81"/>
    </row>
    <row r="29" spans="1:32" s="1" customFormat="1" ht="16.5" thickTop="1" thickBot="1">
      <c r="A29" s="128">
        <v>28</v>
      </c>
      <c r="B29" s="135">
        <v>6</v>
      </c>
      <c r="C29" s="135">
        <v>7</v>
      </c>
      <c r="D29" s="135">
        <v>8</v>
      </c>
      <c r="E29" s="135">
        <v>9</v>
      </c>
      <c r="F29" s="135">
        <v>10</v>
      </c>
      <c r="G29" s="133">
        <v>11</v>
      </c>
      <c r="H29" s="133">
        <v>12</v>
      </c>
      <c r="I29"/>
      <c r="J29" s="128">
        <v>32</v>
      </c>
      <c r="K29" s="132">
        <v>3</v>
      </c>
      <c r="L29" s="132">
        <v>4</v>
      </c>
      <c r="M29" s="132">
        <v>5</v>
      </c>
      <c r="N29" s="132">
        <v>6</v>
      </c>
      <c r="O29" s="132">
        <v>7</v>
      </c>
      <c r="P29" s="133">
        <v>8</v>
      </c>
      <c r="Q29" s="133">
        <v>9</v>
      </c>
      <c r="R29" s="126"/>
      <c r="S29" s="128">
        <v>37</v>
      </c>
      <c r="T29" s="135">
        <v>7</v>
      </c>
      <c r="U29" s="131">
        <v>8</v>
      </c>
      <c r="V29" s="136">
        <v>9</v>
      </c>
      <c r="W29" s="136">
        <v>10</v>
      </c>
      <c r="X29" s="136">
        <v>11</v>
      </c>
      <c r="Y29" s="133">
        <v>12</v>
      </c>
      <c r="Z29" s="133">
        <v>13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13</v>
      </c>
      <c r="C30" s="132">
        <v>14</v>
      </c>
      <c r="D30" s="132">
        <v>15</v>
      </c>
      <c r="E30" s="132">
        <v>16</v>
      </c>
      <c r="F30" s="132">
        <v>17</v>
      </c>
      <c r="G30" s="133">
        <v>18</v>
      </c>
      <c r="H30" s="133">
        <v>19</v>
      </c>
      <c r="I30"/>
      <c r="J30" s="128">
        <v>33</v>
      </c>
      <c r="K30" s="132">
        <v>10</v>
      </c>
      <c r="L30" s="132">
        <v>11</v>
      </c>
      <c r="M30" s="132">
        <v>12</v>
      </c>
      <c r="N30" s="132">
        <v>13</v>
      </c>
      <c r="O30" s="132">
        <v>14</v>
      </c>
      <c r="P30" s="131">
        <v>15</v>
      </c>
      <c r="Q30" s="133">
        <v>16</v>
      </c>
      <c r="R30" s="126"/>
      <c r="S30" s="128">
        <v>38</v>
      </c>
      <c r="T30" s="144">
        <v>14</v>
      </c>
      <c r="U30" s="144">
        <v>15</v>
      </c>
      <c r="V30" s="144">
        <v>16</v>
      </c>
      <c r="W30" s="144">
        <v>17</v>
      </c>
      <c r="X30" s="144">
        <v>18</v>
      </c>
      <c r="Y30" s="138">
        <v>19</v>
      </c>
      <c r="Z30" s="138">
        <v>20</v>
      </c>
      <c r="AC30" s="168" t="s">
        <v>219</v>
      </c>
      <c r="AD30" s="49"/>
      <c r="AE30" s="49"/>
    </row>
    <row r="31" spans="1:32" s="1" customFormat="1" ht="16.5" thickTop="1" thickBot="1">
      <c r="A31" s="128">
        <v>30</v>
      </c>
      <c r="B31" s="132">
        <v>20</v>
      </c>
      <c r="C31" s="132">
        <v>21</v>
      </c>
      <c r="D31" s="132">
        <v>22</v>
      </c>
      <c r="E31" s="135">
        <v>23</v>
      </c>
      <c r="F31" s="132">
        <v>24</v>
      </c>
      <c r="G31" s="131">
        <v>25</v>
      </c>
      <c r="H31" s="133">
        <v>26</v>
      </c>
      <c r="I31"/>
      <c r="J31" s="128">
        <v>34</v>
      </c>
      <c r="K31" s="132">
        <v>17</v>
      </c>
      <c r="L31" s="132">
        <v>18</v>
      </c>
      <c r="M31" s="132">
        <v>19</v>
      </c>
      <c r="N31" s="132">
        <v>20</v>
      </c>
      <c r="O31" s="132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49"/>
      <c r="AD31" s="49"/>
      <c r="AE31" s="49"/>
    </row>
    <row r="32" spans="1:32" s="1" customFormat="1" ht="16.5" thickTop="1" thickBot="1">
      <c r="A32" s="128">
        <v>31</v>
      </c>
      <c r="B32" s="136">
        <v>27</v>
      </c>
      <c r="C32" s="136">
        <v>28</v>
      </c>
      <c r="D32" s="136">
        <v>29</v>
      </c>
      <c r="E32" s="136">
        <v>30</v>
      </c>
      <c r="F32" s="136">
        <v>31</v>
      </c>
      <c r="G32" s="133"/>
      <c r="H32" s="133"/>
      <c r="I32"/>
      <c r="J32" s="128">
        <v>35</v>
      </c>
      <c r="K32" s="132">
        <v>24</v>
      </c>
      <c r="L32" s="132">
        <v>25</v>
      </c>
      <c r="M32" s="132">
        <v>26</v>
      </c>
      <c r="N32" s="132">
        <v>27</v>
      </c>
      <c r="O32" s="132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6</v>
      </c>
      <c r="D38" s="132">
        <v>7</v>
      </c>
      <c r="E38" s="132">
        <v>8</v>
      </c>
      <c r="F38" s="132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5">
        <v>3</v>
      </c>
      <c r="M38" s="135">
        <v>4</v>
      </c>
      <c r="N38" s="135">
        <v>5</v>
      </c>
      <c r="O38" s="135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6">
        <v>9</v>
      </c>
      <c r="W38" s="136">
        <v>10</v>
      </c>
      <c r="X38" s="136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2">
        <v>13</v>
      </c>
      <c r="D39" s="132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5">
        <v>21</v>
      </c>
      <c r="U40" s="135">
        <v>22</v>
      </c>
      <c r="V40" s="135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6">
        <v>28</v>
      </c>
      <c r="U41" s="136">
        <v>29</v>
      </c>
      <c r="V41" s="136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4</v>
      </c>
      <c r="C47" s="82">
        <v>5</v>
      </c>
      <c r="D47" s="82">
        <v>6</v>
      </c>
      <c r="E47" s="82">
        <v>7</v>
      </c>
      <c r="F47" s="82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9" priority="1" stopIfTrue="1" operator="equal">
      <formula>""</formula>
    </cfRule>
    <cfRule type="cellIs" dxfId="18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114">
    <tabColor rgb="FFFFC000"/>
    <pageSetUpPr fitToPage="1"/>
  </sheetPr>
  <dimension ref="A1:AS51"/>
  <sheetViews>
    <sheetView showGridLines="0" topLeftCell="A7" zoomScale="85" zoomScaleNormal="85" workbookViewId="0">
      <selection activeCell="AD17" sqref="AD17:AE17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271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30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81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2021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13</v>
      </c>
    </row>
    <row r="8" spans="1:45" s="1" customFormat="1" ht="15">
      <c r="B8" s="228">
        <f>DATE($B$4,$F$4,1)</f>
        <v>44197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44228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44256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>44228</v>
      </c>
      <c r="L10" s="134">
        <f t="shared" si="0"/>
        <v>44229</v>
      </c>
      <c r="M10" s="134">
        <f t="shared" si="0"/>
        <v>44230</v>
      </c>
      <c r="N10" s="129"/>
      <c r="O10" s="129"/>
      <c r="P10" s="133"/>
      <c r="Q10" s="133"/>
      <c r="R10" s="34"/>
      <c r="S10" s="128">
        <v>9</v>
      </c>
      <c r="T10" s="134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>44256</v>
      </c>
      <c r="U10" s="134">
        <f t="shared" si="1"/>
        <v>44257</v>
      </c>
      <c r="V10" s="134">
        <f t="shared" si="1"/>
        <v>44258</v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-22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6">
        <v>22</v>
      </c>
      <c r="U14" s="136">
        <v>23</v>
      </c>
      <c r="V14" s="136">
        <v>24</v>
      </c>
      <c r="W14" s="136">
        <v>25</v>
      </c>
      <c r="X14" s="136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196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6">
        <v>29</v>
      </c>
      <c r="U15" s="136">
        <v>30</v>
      </c>
      <c r="V15" s="136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3" s="1" customFormat="1" ht="15">
      <c r="B17" s="228">
        <f>DATE(YEAR(T8+35),MONTH(T8+35),1)</f>
        <v>44287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44317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44348</v>
      </c>
      <c r="U17" s="229"/>
      <c r="V17" s="229"/>
      <c r="W17" s="229"/>
      <c r="X17" s="229"/>
      <c r="Y17" s="229"/>
      <c r="Z17" s="230"/>
      <c r="AC17" s="52">
        <v>2020</v>
      </c>
      <c r="AD17" s="233">
        <v>0</v>
      </c>
      <c r="AE17" s="234"/>
    </row>
    <row r="18" spans="1:33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3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80" t="s">
        <v>22</v>
      </c>
      <c r="AD19" s="237">
        <f>AD18+AD17</f>
        <v>30</v>
      </c>
      <c r="AE19" s="237"/>
    </row>
    <row r="20" spans="1:33" s="1" customFormat="1" ht="16.5" thickTop="1" thickBot="1">
      <c r="A20" s="128">
        <v>15</v>
      </c>
      <c r="B20" s="136">
        <v>5</v>
      </c>
      <c r="C20" s="136">
        <v>6</v>
      </c>
      <c r="D20" s="136">
        <v>7</v>
      </c>
      <c r="E20" s="135">
        <v>8</v>
      </c>
      <c r="F20" s="135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</row>
    <row r="21" spans="1:33" s="1" customFormat="1" ht="16.5" thickTop="1" thickBot="1">
      <c r="A21" s="128">
        <v>16</v>
      </c>
      <c r="B21" s="132">
        <v>12</v>
      </c>
      <c r="C21" s="132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35">
        <v>10</v>
      </c>
      <c r="L21" s="135">
        <v>11</v>
      </c>
      <c r="M21" s="135">
        <v>12</v>
      </c>
      <c r="N21" s="172">
        <v>13</v>
      </c>
      <c r="O21" s="135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3" s="1" customFormat="1" ht="16.5" thickTop="1" thickBot="1">
      <c r="A22" s="128">
        <v>17</v>
      </c>
      <c r="B22" s="132">
        <v>19</v>
      </c>
      <c r="C22" s="132">
        <v>20</v>
      </c>
      <c r="D22" s="132">
        <v>21</v>
      </c>
      <c r="E22" s="132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3" s="1" customFormat="1" ht="16.5" thickTop="1" thickBot="1">
      <c r="A23" s="128">
        <v>18</v>
      </c>
      <c r="B23" s="93">
        <v>26</v>
      </c>
      <c r="C23" s="93">
        <v>27</v>
      </c>
      <c r="D23" s="93">
        <v>28</v>
      </c>
      <c r="E23" s="93">
        <v>29</v>
      </c>
      <c r="F23" s="93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2">
        <v>21</v>
      </c>
      <c r="U23" s="132">
        <v>22</v>
      </c>
      <c r="V23" s="132">
        <v>23</v>
      </c>
      <c r="W23" s="132">
        <v>24</v>
      </c>
      <c r="X23" s="132">
        <v>25</v>
      </c>
      <c r="Y23" s="171">
        <v>26</v>
      </c>
      <c r="Z23" s="171">
        <v>27</v>
      </c>
      <c r="AC23" s="48">
        <v>2021</v>
      </c>
      <c r="AD23" s="237">
        <f>CONTARPORCOLOR(AC8,B10:Z51)</f>
        <v>34</v>
      </c>
      <c r="AE23" s="237"/>
    </row>
    <row r="24" spans="1:33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55">
        <f>AD19-AD23</f>
        <v>-4</v>
      </c>
      <c r="AE24" s="255"/>
      <c r="AF24" s="1">
        <v>3</v>
      </c>
      <c r="AG24" s="1">
        <v>-1</v>
      </c>
    </row>
    <row r="25" spans="1:33" s="1" customFormat="1" ht="15.75" thickTop="1">
      <c r="I25"/>
      <c r="J25" s="26"/>
      <c r="L25" s="29"/>
      <c r="R25" s="126"/>
      <c r="AC25" s="49"/>
      <c r="AD25" s="49"/>
      <c r="AE25" s="49"/>
    </row>
    <row r="26" spans="1:33" s="1" customFormat="1" ht="15">
      <c r="B26" s="228">
        <f>DATE(YEAR(T17+35),MONTH(T17+35),1)</f>
        <v>44378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44409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44440</v>
      </c>
      <c r="U26" s="229"/>
      <c r="V26" s="229"/>
      <c r="W26" s="229"/>
      <c r="X26" s="229"/>
      <c r="Y26" s="229"/>
      <c r="Z26" s="230"/>
      <c r="AC26" s="53"/>
      <c r="AD26" s="80" t="s">
        <v>273</v>
      </c>
      <c r="AE26" s="80"/>
    </row>
    <row r="27" spans="1:33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3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79">
        <v>1</v>
      </c>
      <c r="F28" s="179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6">
        <v>1</v>
      </c>
      <c r="W28" s="136">
        <v>2</v>
      </c>
      <c r="X28" s="136">
        <v>3</v>
      </c>
      <c r="Y28" s="171">
        <v>4</v>
      </c>
      <c r="Z28" s="171">
        <v>5</v>
      </c>
      <c r="AC28" s="49"/>
      <c r="AD28" s="81"/>
      <c r="AE28" s="81"/>
    </row>
    <row r="29" spans="1:33" s="1" customFormat="1" ht="16.5" thickTop="1" thickBot="1">
      <c r="A29" s="128">
        <v>28</v>
      </c>
      <c r="B29" s="179">
        <v>5</v>
      </c>
      <c r="C29" s="179">
        <v>6</v>
      </c>
      <c r="D29" s="179">
        <v>7</v>
      </c>
      <c r="E29" s="179">
        <v>8</v>
      </c>
      <c r="F29" s="179">
        <v>9</v>
      </c>
      <c r="G29" s="171">
        <v>10</v>
      </c>
      <c r="H29" s="171">
        <v>11</v>
      </c>
      <c r="I29"/>
      <c r="J29" s="128">
        <v>32</v>
      </c>
      <c r="K29" s="132">
        <v>2</v>
      </c>
      <c r="L29" s="132">
        <v>3</v>
      </c>
      <c r="M29" s="132">
        <v>4</v>
      </c>
      <c r="N29" s="132">
        <v>5</v>
      </c>
      <c r="O29" s="132">
        <v>6</v>
      </c>
      <c r="P29" s="171">
        <v>7</v>
      </c>
      <c r="Q29" s="171">
        <v>8</v>
      </c>
      <c r="R29" s="126"/>
      <c r="S29" s="128">
        <v>37</v>
      </c>
      <c r="T29" s="136">
        <v>6</v>
      </c>
      <c r="U29" s="136">
        <v>7</v>
      </c>
      <c r="V29" s="172">
        <v>8</v>
      </c>
      <c r="W29" s="135">
        <v>9</v>
      </c>
      <c r="X29" s="135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3" s="1" customFormat="1" ht="16.5" thickTop="1" thickBot="1">
      <c r="A30" s="128">
        <v>29</v>
      </c>
      <c r="B30" s="179">
        <v>12</v>
      </c>
      <c r="C30" s="179">
        <v>13</v>
      </c>
      <c r="D30" s="179">
        <v>14</v>
      </c>
      <c r="E30" s="179">
        <v>15</v>
      </c>
      <c r="F30" s="179">
        <v>16</v>
      </c>
      <c r="G30" s="171">
        <v>17</v>
      </c>
      <c r="H30" s="171">
        <v>18</v>
      </c>
      <c r="I30"/>
      <c r="J30" s="128">
        <v>33</v>
      </c>
      <c r="K30" s="135">
        <v>9</v>
      </c>
      <c r="L30" s="135">
        <v>10</v>
      </c>
      <c r="M30" s="135">
        <v>11</v>
      </c>
      <c r="N30" s="135">
        <v>12</v>
      </c>
      <c r="O30" s="135">
        <v>13</v>
      </c>
      <c r="P30" s="171">
        <v>14</v>
      </c>
      <c r="Q30" s="171">
        <v>15</v>
      </c>
      <c r="R30" s="126"/>
      <c r="S30" s="128">
        <v>38</v>
      </c>
      <c r="T30" s="137">
        <v>13</v>
      </c>
      <c r="U30" s="137">
        <v>14</v>
      </c>
      <c r="V30" s="137">
        <v>15</v>
      </c>
      <c r="W30" s="137">
        <v>16</v>
      </c>
      <c r="X30" s="137">
        <v>17</v>
      </c>
      <c r="Y30" s="173">
        <v>18</v>
      </c>
      <c r="Z30" s="173">
        <v>19</v>
      </c>
      <c r="AC30" s="49"/>
      <c r="AD30" s="49"/>
      <c r="AE30" s="49"/>
    </row>
    <row r="31" spans="1:33" s="1" customFormat="1" ht="16.5" thickTop="1" thickBot="1">
      <c r="A31" s="128">
        <v>30</v>
      </c>
      <c r="B31" s="179">
        <v>19</v>
      </c>
      <c r="C31" s="179">
        <v>20</v>
      </c>
      <c r="D31" s="179">
        <v>21</v>
      </c>
      <c r="E31" s="179">
        <v>22</v>
      </c>
      <c r="F31" s="179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5">
        <v>17</v>
      </c>
      <c r="M31" s="135">
        <v>18</v>
      </c>
      <c r="N31" s="135">
        <v>19</v>
      </c>
      <c r="O31" s="135">
        <v>20</v>
      </c>
      <c r="P31" s="171">
        <v>21</v>
      </c>
      <c r="Q31" s="171">
        <v>22</v>
      </c>
      <c r="R31" s="126"/>
      <c r="S31" s="128">
        <v>39</v>
      </c>
      <c r="T31" s="92">
        <v>20</v>
      </c>
      <c r="U31" s="92">
        <v>21</v>
      </c>
      <c r="V31" s="92">
        <v>22</v>
      </c>
      <c r="W31" s="92">
        <v>23</v>
      </c>
      <c r="X31" s="92">
        <v>24</v>
      </c>
      <c r="Y31" s="59">
        <v>25</v>
      </c>
      <c r="Z31" s="59">
        <v>26</v>
      </c>
      <c r="AC31" s="49"/>
      <c r="AD31" s="49"/>
      <c r="AE31" s="49"/>
    </row>
    <row r="32" spans="1:33" s="1" customFormat="1" ht="16.5" thickTop="1" thickBot="1">
      <c r="A32" s="128">
        <v>31</v>
      </c>
      <c r="B32" s="182">
        <v>26</v>
      </c>
      <c r="C32" s="182">
        <v>27</v>
      </c>
      <c r="D32" s="182">
        <v>28</v>
      </c>
      <c r="E32" s="135">
        <v>29</v>
      </c>
      <c r="F32" s="132">
        <v>30</v>
      </c>
      <c r="G32" s="171">
        <v>31</v>
      </c>
      <c r="H32" s="171"/>
      <c r="I32"/>
      <c r="J32" s="128">
        <v>35</v>
      </c>
      <c r="K32" s="132">
        <v>23</v>
      </c>
      <c r="L32" s="132">
        <v>24</v>
      </c>
      <c r="M32" s="132">
        <v>25</v>
      </c>
      <c r="N32" s="132">
        <v>26</v>
      </c>
      <c r="O32" s="132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6">
        <v>30</v>
      </c>
      <c r="L33" s="136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44470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44501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44531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>44501</v>
      </c>
      <c r="L37" s="134">
        <f t="shared" si="7"/>
        <v>44502</v>
      </c>
      <c r="M37" s="129">
        <f t="shared" si="7"/>
        <v>44503</v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5">
        <v>7</v>
      </c>
      <c r="V38" s="172">
        <v>8</v>
      </c>
      <c r="W38" s="135">
        <v>9</v>
      </c>
      <c r="X38" s="135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6">
        <v>11</v>
      </c>
      <c r="C39" s="172">
        <v>12</v>
      </c>
      <c r="D39" s="136">
        <v>13</v>
      </c>
      <c r="E39" s="136">
        <v>14</v>
      </c>
      <c r="F39" s="136">
        <v>15</v>
      </c>
      <c r="G39" s="171">
        <v>16</v>
      </c>
      <c r="H39" s="171">
        <v>17</v>
      </c>
      <c r="I39"/>
      <c r="J39" s="128">
        <v>46</v>
      </c>
      <c r="K39" s="132">
        <v>8</v>
      </c>
      <c r="L39" s="132">
        <v>9</v>
      </c>
      <c r="M39" s="132">
        <v>10</v>
      </c>
      <c r="N39" s="132">
        <v>11</v>
      </c>
      <c r="O39" s="132">
        <v>12</v>
      </c>
      <c r="P39" s="171">
        <v>13</v>
      </c>
      <c r="Q39" s="171">
        <v>14</v>
      </c>
      <c r="R39" s="126"/>
      <c r="S39" s="128">
        <v>51</v>
      </c>
      <c r="T39" s="136">
        <v>13</v>
      </c>
      <c r="U39" s="136">
        <v>14</v>
      </c>
      <c r="V39" s="136">
        <v>15</v>
      </c>
      <c r="W39" s="136">
        <v>16</v>
      </c>
      <c r="X39" s="136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6">
        <v>20</v>
      </c>
      <c r="U40" s="136">
        <v>21</v>
      </c>
      <c r="V40" s="136">
        <v>22</v>
      </c>
      <c r="W40" s="136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5">
        <v>27</v>
      </c>
      <c r="U41" s="135">
        <v>28</v>
      </c>
      <c r="V41" s="135">
        <v>29</v>
      </c>
      <c r="W41" s="135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3</v>
      </c>
      <c r="C47" s="82">
        <v>4</v>
      </c>
      <c r="D47" s="82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7" priority="1" stopIfTrue="1" operator="equal">
      <formula>""</formula>
    </cfRule>
    <cfRule type="cellIs" dxfId="16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108">
    <tabColor theme="0" tint="-0.249977111117893"/>
    <pageSetUpPr fitToPage="1"/>
  </sheetPr>
  <dimension ref="A1:AS51"/>
  <sheetViews>
    <sheetView showGridLines="0" topLeftCell="A12" zoomScale="85" zoomScaleNormal="85" workbookViewId="0">
      <selection activeCell="AD17" sqref="AD17:AE17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193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30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7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2021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13</v>
      </c>
    </row>
    <row r="8" spans="1:45" s="1" customFormat="1" ht="15">
      <c r="B8" s="228">
        <f>DATE($B$4,$F$4,1)</f>
        <v>44197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44228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44256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>44228</v>
      </c>
      <c r="L10" s="134">
        <f t="shared" si="0"/>
        <v>44229</v>
      </c>
      <c r="M10" s="134">
        <f t="shared" si="0"/>
        <v>44230</v>
      </c>
      <c r="N10" s="129"/>
      <c r="O10" s="129"/>
      <c r="P10" s="133"/>
      <c r="Q10" s="133"/>
      <c r="R10" s="34"/>
      <c r="S10" s="128">
        <v>9</v>
      </c>
      <c r="T10" s="134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>44256</v>
      </c>
      <c r="U10" s="134">
        <f t="shared" si="1"/>
        <v>44257</v>
      </c>
      <c r="V10" s="134">
        <f t="shared" si="1"/>
        <v>44258</v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1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5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6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219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6">
        <v>29</v>
      </c>
      <c r="U15" s="136">
        <v>30</v>
      </c>
      <c r="V15" s="136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44287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44317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44348</v>
      </c>
      <c r="U17" s="229"/>
      <c r="V17" s="229"/>
      <c r="W17" s="229"/>
      <c r="X17" s="229"/>
      <c r="Y17" s="229"/>
      <c r="Z17" s="230"/>
      <c r="AC17" s="52">
        <v>2020</v>
      </c>
      <c r="AD17" s="233">
        <v>0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77" t="s">
        <v>22</v>
      </c>
      <c r="AD19" s="237">
        <f>AD18+AD17</f>
        <v>30</v>
      </c>
      <c r="AE19" s="237"/>
    </row>
    <row r="20" spans="1:32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2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32">
        <v>12</v>
      </c>
      <c r="C21" s="132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35">
        <v>10</v>
      </c>
      <c r="L21" s="135">
        <v>11</v>
      </c>
      <c r="M21" s="135">
        <v>12</v>
      </c>
      <c r="N21" s="172">
        <v>13</v>
      </c>
      <c r="O21" s="136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2">
        <v>19</v>
      </c>
      <c r="C22" s="132">
        <v>20</v>
      </c>
      <c r="D22" s="132">
        <v>21</v>
      </c>
      <c r="E22" s="132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26</v>
      </c>
      <c r="C23" s="93">
        <v>27</v>
      </c>
      <c r="D23" s="93">
        <v>28</v>
      </c>
      <c r="E23" s="93">
        <v>29</v>
      </c>
      <c r="F23" s="93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5">
        <v>21</v>
      </c>
      <c r="U23" s="135">
        <v>22</v>
      </c>
      <c r="V23" s="135">
        <v>23</v>
      </c>
      <c r="W23" s="135">
        <v>24</v>
      </c>
      <c r="X23" s="135">
        <v>25</v>
      </c>
      <c r="Y23" s="171">
        <v>26</v>
      </c>
      <c r="Z23" s="171">
        <v>27</v>
      </c>
      <c r="AC23" s="48">
        <v>2021</v>
      </c>
      <c r="AD23" s="237">
        <f>CONTARPORCOLOR(AC8,B10:Z51)</f>
        <v>31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6">
        <v>28</v>
      </c>
      <c r="U24" s="136">
        <v>29</v>
      </c>
      <c r="V24" s="136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55">
        <f>AD19-AD23</f>
        <v>-1</v>
      </c>
      <c r="AE24" s="255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44378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44409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44440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6">
        <v>1</v>
      </c>
      <c r="F28" s="136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6">
        <v>1</v>
      </c>
      <c r="W28" s="136">
        <v>2</v>
      </c>
      <c r="X28" s="136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5</v>
      </c>
      <c r="C29" s="132">
        <v>6</v>
      </c>
      <c r="D29" s="132">
        <v>7</v>
      </c>
      <c r="E29" s="132">
        <v>8</v>
      </c>
      <c r="F29" s="132">
        <v>9</v>
      </c>
      <c r="G29" s="171">
        <v>10</v>
      </c>
      <c r="H29" s="171">
        <v>11</v>
      </c>
      <c r="I29"/>
      <c r="J29" s="128">
        <v>32</v>
      </c>
      <c r="K29" s="132">
        <v>2</v>
      </c>
      <c r="L29" s="132">
        <v>3</v>
      </c>
      <c r="M29" s="132">
        <v>4</v>
      </c>
      <c r="N29" s="132">
        <v>5</v>
      </c>
      <c r="O29" s="132">
        <v>6</v>
      </c>
      <c r="P29" s="171">
        <v>7</v>
      </c>
      <c r="Q29" s="171">
        <v>8</v>
      </c>
      <c r="R29" s="126"/>
      <c r="S29" s="128">
        <v>37</v>
      </c>
      <c r="T29" s="136">
        <v>6</v>
      </c>
      <c r="U29" s="136">
        <v>7</v>
      </c>
      <c r="V29" s="172">
        <v>8</v>
      </c>
      <c r="W29" s="136">
        <v>9</v>
      </c>
      <c r="X29" s="136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12</v>
      </c>
      <c r="C30" s="132">
        <v>13</v>
      </c>
      <c r="D30" s="132">
        <v>14</v>
      </c>
      <c r="E30" s="132">
        <v>15</v>
      </c>
      <c r="F30" s="132">
        <v>16</v>
      </c>
      <c r="G30" s="171">
        <v>17</v>
      </c>
      <c r="H30" s="171">
        <v>18</v>
      </c>
      <c r="I30"/>
      <c r="J30" s="128">
        <v>33</v>
      </c>
      <c r="K30" s="132">
        <v>9</v>
      </c>
      <c r="L30" s="132">
        <v>10</v>
      </c>
      <c r="M30" s="132">
        <v>11</v>
      </c>
      <c r="N30" s="132">
        <v>12</v>
      </c>
      <c r="O30" s="132">
        <v>13</v>
      </c>
      <c r="P30" s="171">
        <v>14</v>
      </c>
      <c r="Q30" s="171">
        <v>15</v>
      </c>
      <c r="R30" s="126"/>
      <c r="S30" s="128">
        <v>38</v>
      </c>
      <c r="T30" s="137">
        <v>13</v>
      </c>
      <c r="U30" s="137">
        <v>14</v>
      </c>
      <c r="V30" s="137">
        <v>15</v>
      </c>
      <c r="W30" s="137">
        <v>16</v>
      </c>
      <c r="X30" s="137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19</v>
      </c>
      <c r="C31" s="132">
        <v>20</v>
      </c>
      <c r="D31" s="132">
        <v>21</v>
      </c>
      <c r="E31" s="132">
        <v>22</v>
      </c>
      <c r="F31" s="132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2">
        <v>17</v>
      </c>
      <c r="M31" s="132">
        <v>18</v>
      </c>
      <c r="N31" s="132">
        <v>19</v>
      </c>
      <c r="O31" s="132">
        <v>20</v>
      </c>
      <c r="P31" s="171">
        <v>21</v>
      </c>
      <c r="Q31" s="171">
        <v>22</v>
      </c>
      <c r="R31" s="126"/>
      <c r="S31" s="128">
        <v>39</v>
      </c>
      <c r="T31" s="92">
        <v>20</v>
      </c>
      <c r="U31" s="92">
        <v>21</v>
      </c>
      <c r="V31" s="92">
        <v>22</v>
      </c>
      <c r="W31" s="92">
        <v>23</v>
      </c>
      <c r="X31" s="92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5">
        <v>26</v>
      </c>
      <c r="C32" s="132">
        <v>27</v>
      </c>
      <c r="D32" s="132">
        <v>28</v>
      </c>
      <c r="E32" s="132">
        <v>29</v>
      </c>
      <c r="F32" s="132">
        <v>30</v>
      </c>
      <c r="G32" s="171">
        <v>31</v>
      </c>
      <c r="H32" s="171"/>
      <c r="I32"/>
      <c r="J32" s="128">
        <v>35</v>
      </c>
      <c r="K32" s="135">
        <v>23</v>
      </c>
      <c r="L32" s="135">
        <v>24</v>
      </c>
      <c r="M32" s="135">
        <v>25</v>
      </c>
      <c r="N32" s="135">
        <v>26</v>
      </c>
      <c r="O32" s="135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6">
        <v>30</v>
      </c>
      <c r="L33" s="136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44470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44501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44531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>44501</v>
      </c>
      <c r="L37" s="134">
        <f t="shared" si="7"/>
        <v>44502</v>
      </c>
      <c r="M37" s="129">
        <f t="shared" si="7"/>
        <v>44503</v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6">
        <v>7</v>
      </c>
      <c r="V38" s="172">
        <v>8</v>
      </c>
      <c r="W38" s="136">
        <v>9</v>
      </c>
      <c r="X38" s="136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6">
        <v>11</v>
      </c>
      <c r="C39" s="172">
        <v>12</v>
      </c>
      <c r="D39" s="135">
        <v>13</v>
      </c>
      <c r="E39" s="135">
        <v>14</v>
      </c>
      <c r="F39" s="135">
        <v>15</v>
      </c>
      <c r="G39" s="171">
        <v>16</v>
      </c>
      <c r="H39" s="171">
        <v>17</v>
      </c>
      <c r="I39"/>
      <c r="J39" s="128">
        <v>46</v>
      </c>
      <c r="K39" s="132">
        <v>8</v>
      </c>
      <c r="L39" s="132">
        <v>9</v>
      </c>
      <c r="M39" s="132">
        <v>10</v>
      </c>
      <c r="N39" s="132">
        <v>11</v>
      </c>
      <c r="O39" s="132">
        <v>12</v>
      </c>
      <c r="P39" s="171">
        <v>13</v>
      </c>
      <c r="Q39" s="171">
        <v>14</v>
      </c>
      <c r="R39" s="126"/>
      <c r="S39" s="128">
        <v>51</v>
      </c>
      <c r="T39" s="135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6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5">
        <v>20</v>
      </c>
      <c r="U40" s="135">
        <v>21</v>
      </c>
      <c r="V40" s="135">
        <v>22</v>
      </c>
      <c r="W40" s="135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6">
        <v>27</v>
      </c>
      <c r="U41" s="136">
        <v>28</v>
      </c>
      <c r="V41" s="136">
        <v>29</v>
      </c>
      <c r="W41" s="136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3</v>
      </c>
      <c r="C47" s="82">
        <v>4</v>
      </c>
      <c r="D47" s="82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5" priority="1" stopIfTrue="1" operator="equal">
      <formula>""</formula>
    </cfRule>
    <cfRule type="cellIs" dxfId="14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85">
    <tabColor rgb="FF7030A0"/>
    <pageSetUpPr fitToPage="1"/>
  </sheetPr>
  <dimension ref="A1:AS51"/>
  <sheetViews>
    <sheetView showGridLines="0" topLeftCell="A13" zoomScale="85" zoomScaleNormal="85" workbookViewId="0">
      <selection activeCell="D47" sqref="D47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195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29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32">
        <v>2</v>
      </c>
      <c r="F10" s="13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5</v>
      </c>
      <c r="AS12" s="56"/>
    </row>
    <row r="13" spans="1:45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2">
        <v>21</v>
      </c>
      <c r="P13" s="133">
        <v>22</v>
      </c>
      <c r="Q13" s="133">
        <v>23</v>
      </c>
      <c r="R13" s="34"/>
      <c r="S13" s="128">
        <v>12</v>
      </c>
      <c r="T13" s="132">
        <v>16</v>
      </c>
      <c r="U13" s="132">
        <v>17</v>
      </c>
      <c r="V13" s="132">
        <v>18</v>
      </c>
      <c r="W13" s="132">
        <v>19</v>
      </c>
      <c r="X13" s="136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6">
        <v>30</v>
      </c>
      <c r="F14" s="136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6">
        <v>23</v>
      </c>
      <c r="U14" s="136">
        <v>24</v>
      </c>
      <c r="V14" s="136">
        <v>25</v>
      </c>
      <c r="W14" s="136">
        <v>26</v>
      </c>
      <c r="X14" s="136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223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-1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29</v>
      </c>
      <c r="AE19" s="237"/>
    </row>
    <row r="20" spans="1:32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5">
        <v>4</v>
      </c>
      <c r="X20" s="132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5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2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2">
        <v>22</v>
      </c>
      <c r="U23" s="132">
        <v>23</v>
      </c>
      <c r="V23" s="136">
        <v>24</v>
      </c>
      <c r="W23" s="132">
        <v>25</v>
      </c>
      <c r="X23" s="132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29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1" t="s">
        <v>122</v>
      </c>
      <c r="AD24" s="261">
        <f>AD19-AD23</f>
        <v>0</v>
      </c>
      <c r="AE24" s="261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5">
        <f t="shared" si="4"/>
        <v>44014</v>
      </c>
      <c r="F28" s="135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5">
        <f t="shared" si="6"/>
        <v>44075</v>
      </c>
      <c r="V28" s="135">
        <f t="shared" si="6"/>
        <v>44076</v>
      </c>
      <c r="W28" s="135">
        <f t="shared" si="6"/>
        <v>44077</v>
      </c>
      <c r="X28" s="135">
        <f t="shared" si="6"/>
        <v>44078</v>
      </c>
      <c r="Y28" s="133">
        <v>5</v>
      </c>
      <c r="Z28" s="133">
        <v>6</v>
      </c>
      <c r="AC28" s="168" t="s">
        <v>201</v>
      </c>
      <c r="AD28" s="81"/>
      <c r="AE28" s="81"/>
    </row>
    <row r="29" spans="1:32" s="1" customFormat="1" ht="16.5" thickTop="1" thickBot="1">
      <c r="A29" s="128">
        <v>28</v>
      </c>
      <c r="B29" s="135">
        <v>6</v>
      </c>
      <c r="C29" s="135">
        <v>7</v>
      </c>
      <c r="D29" s="135">
        <v>8</v>
      </c>
      <c r="E29" s="136">
        <v>9</v>
      </c>
      <c r="F29" s="136">
        <v>10</v>
      </c>
      <c r="G29" s="133">
        <v>11</v>
      </c>
      <c r="H29" s="133">
        <v>12</v>
      </c>
      <c r="I29"/>
      <c r="J29" s="128">
        <v>32</v>
      </c>
      <c r="K29" s="132">
        <v>3</v>
      </c>
      <c r="L29" s="132">
        <v>4</v>
      </c>
      <c r="M29" s="132">
        <v>5</v>
      </c>
      <c r="N29" s="132">
        <v>6</v>
      </c>
      <c r="O29" s="132">
        <v>7</v>
      </c>
      <c r="P29" s="133">
        <v>8</v>
      </c>
      <c r="Q29" s="133">
        <v>9</v>
      </c>
      <c r="R29" s="126"/>
      <c r="S29" s="128">
        <v>37</v>
      </c>
      <c r="T29" s="135">
        <v>7</v>
      </c>
      <c r="U29" s="131">
        <v>8</v>
      </c>
      <c r="V29" s="135">
        <v>9</v>
      </c>
      <c r="W29" s="136">
        <v>10</v>
      </c>
      <c r="X29" s="136">
        <v>11</v>
      </c>
      <c r="Y29" s="133">
        <v>12</v>
      </c>
      <c r="Z29" s="133">
        <v>13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6">
        <v>13</v>
      </c>
      <c r="C30" s="136">
        <v>14</v>
      </c>
      <c r="D30" s="136">
        <v>15</v>
      </c>
      <c r="E30" s="136">
        <v>16</v>
      </c>
      <c r="F30" s="136">
        <v>17</v>
      </c>
      <c r="G30" s="133">
        <v>18</v>
      </c>
      <c r="H30" s="133">
        <v>19</v>
      </c>
      <c r="I30"/>
      <c r="J30" s="128">
        <v>33</v>
      </c>
      <c r="K30" s="132">
        <v>10</v>
      </c>
      <c r="L30" s="132">
        <v>11</v>
      </c>
      <c r="M30" s="132">
        <v>12</v>
      </c>
      <c r="N30" s="132">
        <v>13</v>
      </c>
      <c r="O30" s="132">
        <v>14</v>
      </c>
      <c r="P30" s="131">
        <v>15</v>
      </c>
      <c r="Q30" s="133">
        <v>16</v>
      </c>
      <c r="R30" s="126"/>
      <c r="S30" s="128">
        <v>38</v>
      </c>
      <c r="T30" s="137">
        <v>14</v>
      </c>
      <c r="U30" s="137">
        <v>15</v>
      </c>
      <c r="V30" s="137">
        <v>16</v>
      </c>
      <c r="W30" s="137">
        <v>17</v>
      </c>
      <c r="X30" s="137">
        <v>18</v>
      </c>
      <c r="Y30" s="138">
        <v>19</v>
      </c>
      <c r="Z30" s="138">
        <v>20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20</v>
      </c>
      <c r="C31" s="132">
        <v>21</v>
      </c>
      <c r="D31" s="132">
        <v>22</v>
      </c>
      <c r="E31" s="135">
        <v>23</v>
      </c>
      <c r="F31" s="132">
        <v>24</v>
      </c>
      <c r="G31" s="131">
        <v>25</v>
      </c>
      <c r="H31" s="133">
        <v>26</v>
      </c>
      <c r="I31"/>
      <c r="J31" s="128">
        <v>34</v>
      </c>
      <c r="K31" s="132">
        <v>17</v>
      </c>
      <c r="L31" s="132">
        <v>18</v>
      </c>
      <c r="M31" s="132">
        <v>19</v>
      </c>
      <c r="N31" s="132">
        <v>20</v>
      </c>
      <c r="O31" s="132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49"/>
      <c r="AD31" s="49"/>
      <c r="AE31" s="49"/>
    </row>
    <row r="32" spans="1:32" s="1" customFormat="1" ht="16.5" thickTop="1" thickBot="1">
      <c r="A32" s="128">
        <v>31</v>
      </c>
      <c r="B32" s="132">
        <v>27</v>
      </c>
      <c r="C32" s="132">
        <v>28</v>
      </c>
      <c r="D32" s="132">
        <v>29</v>
      </c>
      <c r="E32" s="132">
        <v>30</v>
      </c>
      <c r="F32" s="132">
        <v>31</v>
      </c>
      <c r="G32" s="133"/>
      <c r="H32" s="133"/>
      <c r="I32"/>
      <c r="J32" s="128">
        <v>35</v>
      </c>
      <c r="K32" s="132">
        <v>24</v>
      </c>
      <c r="L32" s="132">
        <v>25</v>
      </c>
      <c r="M32" s="132">
        <v>26</v>
      </c>
      <c r="N32" s="132">
        <v>27</v>
      </c>
      <c r="O32" s="136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  <c r="AC33" s="53" t="s">
        <v>221</v>
      </c>
    </row>
    <row r="34" spans="1:32" s="1" customFormat="1" ht="15.75" thickTop="1">
      <c r="I34"/>
      <c r="J34" s="26"/>
      <c r="R34" s="126"/>
      <c r="AC34" s="32" t="s">
        <v>207</v>
      </c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  <c r="AC35" s="32" t="s">
        <v>216</v>
      </c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6</v>
      </c>
      <c r="D38" s="136">
        <v>7</v>
      </c>
      <c r="E38" s="132">
        <v>8</v>
      </c>
      <c r="F38" s="132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2">
        <v>3</v>
      </c>
      <c r="M38" s="132">
        <v>4</v>
      </c>
      <c r="N38" s="132">
        <v>5</v>
      </c>
      <c r="O38" s="132">
        <v>6</v>
      </c>
      <c r="P38" s="133">
        <v>7</v>
      </c>
      <c r="Q38" s="133">
        <v>8</v>
      </c>
      <c r="R38" s="126"/>
      <c r="S38" s="128">
        <v>50</v>
      </c>
      <c r="T38" s="135">
        <v>7</v>
      </c>
      <c r="U38" s="131">
        <v>8</v>
      </c>
      <c r="V38" s="132">
        <v>9</v>
      </c>
      <c r="W38" s="136">
        <v>10</v>
      </c>
      <c r="X38" s="136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2">
        <v>13</v>
      </c>
      <c r="D39" s="132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5">
        <v>21</v>
      </c>
      <c r="U40" s="135">
        <v>22</v>
      </c>
      <c r="V40" s="135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6">
        <v>28</v>
      </c>
      <c r="U41" s="136">
        <v>29</v>
      </c>
      <c r="V41" s="136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9">
        <v>4</v>
      </c>
      <c r="C47" s="9">
        <v>5</v>
      </c>
      <c r="D47" s="94">
        <v>6</v>
      </c>
      <c r="E47" s="82">
        <v>7</v>
      </c>
      <c r="F47" s="82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3" priority="1" stopIfTrue="1" operator="equal">
      <formula>""</formula>
    </cfRule>
    <cfRule type="cellIs" dxfId="12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58">
    <tabColor rgb="FF7030A0"/>
    <pageSetUpPr fitToPage="1"/>
  </sheetPr>
  <dimension ref="A1:AS51"/>
  <sheetViews>
    <sheetView showGridLines="0" topLeftCell="A4" workbookViewId="0">
      <selection activeCell="AD24" sqref="AD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94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1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8">
        <f t="shared" si="0"/>
        <v>43102</v>
      </c>
      <c r="D10" s="8">
        <f t="shared" si="0"/>
        <v>43103</v>
      </c>
      <c r="E10" s="8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14">
        <f t="shared" si="2"/>
        <v>43160</v>
      </c>
      <c r="X10" s="14">
        <f t="shared" si="2"/>
        <v>43161</v>
      </c>
      <c r="Y10" s="10">
        <f t="shared" si="2"/>
        <v>43162</v>
      </c>
      <c r="Z10" s="10">
        <f t="shared" si="2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11">
        <f t="shared" si="0"/>
        <v>43108</v>
      </c>
      <c r="C11" s="11">
        <f t="shared" si="0"/>
        <v>43109</v>
      </c>
      <c r="D11" s="11">
        <f t="shared" si="0"/>
        <v>43110</v>
      </c>
      <c r="E11" s="12">
        <f t="shared" si="0"/>
        <v>43111</v>
      </c>
      <c r="F11" s="11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3">
        <f t="shared" si="0"/>
        <v>43115</v>
      </c>
      <c r="C12" s="13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f t="shared" si="2"/>
        <v>43171</v>
      </c>
      <c r="U12" s="14">
        <f t="shared" si="2"/>
        <v>43172</v>
      </c>
      <c r="V12" s="14">
        <f t="shared" si="2"/>
        <v>43173</v>
      </c>
      <c r="W12" s="14">
        <f t="shared" si="2"/>
        <v>43174</v>
      </c>
      <c r="X12" s="14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82">
        <f t="shared" si="2"/>
        <v>43185</v>
      </c>
      <c r="U14" s="82">
        <f t="shared" si="2"/>
        <v>43186</v>
      </c>
      <c r="V14" s="82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5" s="1" customFormat="1" ht="15">
      <c r="I16"/>
      <c r="J16" s="26"/>
      <c r="R16" s="34"/>
      <c r="AC16" s="232" t="s">
        <v>57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2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-1</v>
      </c>
      <c r="AE18" s="234"/>
    </row>
    <row r="19" spans="1:32" s="1" customFormat="1" ht="15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4">
        <f t="shared" si="4"/>
        <v>43222</v>
      </c>
      <c r="N19" s="14">
        <f t="shared" si="4"/>
        <v>43223</v>
      </c>
      <c r="O19" s="14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4">
        <f t="shared" si="5"/>
        <v>43252</v>
      </c>
      <c r="Y19" s="10">
        <f t="shared" si="5"/>
        <v>43253</v>
      </c>
      <c r="Z19" s="10">
        <f t="shared" si="5"/>
        <v>43254</v>
      </c>
      <c r="AC19" s="51" t="s">
        <v>22</v>
      </c>
      <c r="AD19" s="237">
        <f>AD18+AD17</f>
        <v>1</v>
      </c>
      <c r="AE19" s="237"/>
    </row>
    <row r="20" spans="1:32" s="1" customFormat="1" ht="15">
      <c r="A20" s="6">
        <v>14</v>
      </c>
      <c r="B20" s="14">
        <f t="shared" si="3"/>
        <v>43192</v>
      </c>
      <c r="C20" s="14">
        <f t="shared" si="3"/>
        <v>43193</v>
      </c>
      <c r="D20" s="14">
        <f t="shared" si="3"/>
        <v>43194</v>
      </c>
      <c r="E20" s="14">
        <f t="shared" si="3"/>
        <v>43195</v>
      </c>
      <c r="F20" s="14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14">
        <f t="shared" si="4"/>
        <v>43227</v>
      </c>
      <c r="L20" s="14">
        <f t="shared" si="4"/>
        <v>43228</v>
      </c>
      <c r="M20" s="14">
        <f t="shared" si="4"/>
        <v>43229</v>
      </c>
      <c r="N20" s="14">
        <f t="shared" si="4"/>
        <v>43230</v>
      </c>
      <c r="O20" s="14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57">
        <f>IF(MONTH($T$17)&lt;&gt;MONTH($T$17-(WEEKDAY($T$17,1)-($K$4-1))-IF((WEEKDAY($T$17,1)-($K$4-1))&lt;=0,7,0)+(ROW(T20)-ROW($T$19))*7+(COLUMN(T20)-COLUMN($T$19)+1)),"",$T$17-(WEEKDAY($T$17,1)-($K$4-1))-IF((WEEKDAY($T$17,1)-($K$4-1))&lt;=0,7,0)+(ROW(T20)-ROW($T$19))*7+(COLUMN(T20)-COLUMN($T$19)+1))</f>
        <v>43255</v>
      </c>
      <c r="U20" s="14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</row>
    <row r="21" spans="1:32" s="1" customFormat="1" ht="15">
      <c r="A21" s="6">
        <v>15</v>
      </c>
      <c r="B21" s="14">
        <f t="shared" si="3"/>
        <v>43199</v>
      </c>
      <c r="C21" s="14">
        <f t="shared" si="3"/>
        <v>43200</v>
      </c>
      <c r="D21" s="14">
        <f t="shared" si="3"/>
        <v>43201</v>
      </c>
      <c r="E21" s="14">
        <f t="shared" si="3"/>
        <v>43202</v>
      </c>
      <c r="F21" s="14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14">
        <f t="shared" si="4"/>
        <v>43235</v>
      </c>
      <c r="M21" s="14">
        <f t="shared" si="4"/>
        <v>43236</v>
      </c>
      <c r="N21" s="14">
        <f t="shared" si="4"/>
        <v>43237</v>
      </c>
      <c r="O21" s="14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4">
        <f t="shared" si="5"/>
        <v>43262</v>
      </c>
      <c r="U21" s="14">
        <f t="shared" si="5"/>
        <v>43263</v>
      </c>
      <c r="V21" s="14">
        <f t="shared" si="5"/>
        <v>43264</v>
      </c>
      <c r="W21" s="14">
        <f t="shared" si="5"/>
        <v>43265</v>
      </c>
      <c r="X21" s="14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5">
      <c r="A22" s="6">
        <v>16</v>
      </c>
      <c r="B22" s="14">
        <f t="shared" si="3"/>
        <v>43206</v>
      </c>
      <c r="C22" s="14">
        <f t="shared" si="3"/>
        <v>43207</v>
      </c>
      <c r="D22" s="14">
        <f t="shared" si="3"/>
        <v>43208</v>
      </c>
      <c r="E22" s="14">
        <f t="shared" si="3"/>
        <v>43209</v>
      </c>
      <c r="F22" s="14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4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4">
        <f t="shared" si="5"/>
        <v>43269</v>
      </c>
      <c r="U22" s="14">
        <f t="shared" si="5"/>
        <v>43270</v>
      </c>
      <c r="V22" s="14">
        <f t="shared" si="5"/>
        <v>43271</v>
      </c>
      <c r="W22" s="14">
        <f t="shared" si="5"/>
        <v>43272</v>
      </c>
      <c r="X22" s="14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3"/>
        <v>43213</v>
      </c>
      <c r="C23" s="14">
        <f t="shared" si="3"/>
        <v>43214</v>
      </c>
      <c r="D23" s="14">
        <f t="shared" si="3"/>
        <v>43215</v>
      </c>
      <c r="E23" s="14">
        <f t="shared" si="3"/>
        <v>43216</v>
      </c>
      <c r="F23" s="14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4">
        <f t="shared" si="4"/>
        <v>43248</v>
      </c>
      <c r="L23" s="14">
        <f t="shared" si="4"/>
        <v>43249</v>
      </c>
      <c r="M23" s="14">
        <f t="shared" si="4"/>
        <v>43250</v>
      </c>
      <c r="N23" s="14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14">
        <f t="shared" si="5"/>
        <v>43276</v>
      </c>
      <c r="U23" s="14">
        <f t="shared" si="5"/>
        <v>43277</v>
      </c>
      <c r="V23" s="14">
        <f t="shared" si="5"/>
        <v>43278</v>
      </c>
      <c r="W23" s="14">
        <f t="shared" si="5"/>
        <v>43279</v>
      </c>
      <c r="X23" s="14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CONTARPORCOLOR(AC8,B8:Z48)</f>
        <v>33</v>
      </c>
      <c r="AE23" s="237"/>
    </row>
    <row r="24" spans="1:32" s="1" customFormat="1" ht="15">
      <c r="A24" s="6">
        <v>18</v>
      </c>
      <c r="B24" s="13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4">
        <f t="shared" si="7"/>
        <v>43313</v>
      </c>
      <c r="N28" s="14">
        <f t="shared" si="7"/>
        <v>43314</v>
      </c>
      <c r="O28" s="14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/>
      <c r="AD28" s="49"/>
      <c r="AE28" s="49"/>
    </row>
    <row r="29" spans="1:32" s="1" customFormat="1" ht="15">
      <c r="A29" s="6">
        <v>27</v>
      </c>
      <c r="B29" s="13">
        <f t="shared" si="6"/>
        <v>43283</v>
      </c>
      <c r="C29" s="13">
        <f t="shared" si="6"/>
        <v>43284</v>
      </c>
      <c r="D29" s="13">
        <f t="shared" si="6"/>
        <v>43285</v>
      </c>
      <c r="E29" s="13">
        <f t="shared" si="6"/>
        <v>43286</v>
      </c>
      <c r="F29" s="13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13">
        <f t="shared" si="7"/>
        <v>43318</v>
      </c>
      <c r="L29" s="13">
        <f t="shared" si="7"/>
        <v>43319</v>
      </c>
      <c r="M29" s="13">
        <f t="shared" si="7"/>
        <v>43320</v>
      </c>
      <c r="N29" s="13">
        <f t="shared" si="7"/>
        <v>43321</v>
      </c>
      <c r="O29" s="13">
        <f t="shared" si="7"/>
        <v>43322</v>
      </c>
      <c r="P29" s="10">
        <f t="shared" si="7"/>
        <v>43323</v>
      </c>
      <c r="Q29" s="10">
        <f t="shared" si="7"/>
        <v>43324</v>
      </c>
      <c r="R29" s="27"/>
      <c r="S29" s="6">
        <v>36</v>
      </c>
      <c r="T29" s="14">
        <f t="shared" si="8"/>
        <v>43346</v>
      </c>
      <c r="U29" s="14">
        <f t="shared" si="8"/>
        <v>43347</v>
      </c>
      <c r="V29" s="14">
        <f t="shared" si="8"/>
        <v>43348</v>
      </c>
      <c r="W29" s="14">
        <f t="shared" si="8"/>
        <v>43349</v>
      </c>
      <c r="X29" s="13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49"/>
      <c r="AE29" s="49"/>
    </row>
    <row r="30" spans="1:32" s="1" customFormat="1" ht="15">
      <c r="A30" s="6">
        <v>28</v>
      </c>
      <c r="B30" s="13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30">
        <f t="shared" si="7"/>
        <v>43325</v>
      </c>
      <c r="L30" s="30">
        <f t="shared" si="7"/>
        <v>43326</v>
      </c>
      <c r="M30" s="31">
        <f t="shared" si="7"/>
        <v>43327</v>
      </c>
      <c r="N30" s="30">
        <f t="shared" si="7"/>
        <v>43328</v>
      </c>
      <c r="O30" s="30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36">
        <f t="shared" si="8"/>
        <v>43353</v>
      </c>
      <c r="U30" s="14">
        <f t="shared" si="8"/>
        <v>43354</v>
      </c>
      <c r="V30" s="14">
        <f t="shared" si="8"/>
        <v>43355</v>
      </c>
      <c r="W30" s="14">
        <f t="shared" si="8"/>
        <v>43356</v>
      </c>
      <c r="X30" s="13">
        <f t="shared" si="8"/>
        <v>43357</v>
      </c>
      <c r="Y30" s="10">
        <f t="shared" si="8"/>
        <v>43358</v>
      </c>
      <c r="Z30" s="10">
        <f t="shared" si="8"/>
        <v>43359</v>
      </c>
      <c r="AC30" s="49"/>
      <c r="AD30" s="49"/>
      <c r="AE30" s="49"/>
    </row>
    <row r="31" spans="1:32" s="1" customFormat="1" ht="15">
      <c r="A31" s="6">
        <v>29</v>
      </c>
      <c r="B31" s="14">
        <f t="shared" si="6"/>
        <v>43297</v>
      </c>
      <c r="C31" s="14">
        <f t="shared" si="6"/>
        <v>43298</v>
      </c>
      <c r="D31" s="14">
        <f t="shared" si="6"/>
        <v>43299</v>
      </c>
      <c r="E31" s="14">
        <f t="shared" si="6"/>
        <v>43300</v>
      </c>
      <c r="F31" s="14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82">
        <f t="shared" si="7"/>
        <v>43332</v>
      </c>
      <c r="L31" s="82">
        <f t="shared" si="7"/>
        <v>43333</v>
      </c>
      <c r="M31" s="82">
        <f t="shared" si="7"/>
        <v>43334</v>
      </c>
      <c r="N31" s="82">
        <f t="shared" si="7"/>
        <v>43335</v>
      </c>
      <c r="O31" s="82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37">
        <f t="shared" si="8"/>
        <v>43360</v>
      </c>
      <c r="U31" s="14">
        <f t="shared" si="8"/>
        <v>43361</v>
      </c>
      <c r="V31" s="14">
        <f t="shared" si="8"/>
        <v>43362</v>
      </c>
      <c r="W31" s="14">
        <f t="shared" si="8"/>
        <v>43363</v>
      </c>
      <c r="X31" s="14">
        <f t="shared" si="8"/>
        <v>43364</v>
      </c>
      <c r="Y31" s="10">
        <f t="shared" si="8"/>
        <v>43365</v>
      </c>
      <c r="Z31" s="10">
        <f t="shared" si="8"/>
        <v>43366</v>
      </c>
      <c r="AC31" s="49"/>
      <c r="AD31" s="49"/>
      <c r="AE31" s="49"/>
    </row>
    <row r="32" spans="1:32" s="1" customFormat="1" ht="15">
      <c r="A32" s="6">
        <v>30</v>
      </c>
      <c r="B32" s="14">
        <f t="shared" si="6"/>
        <v>43304</v>
      </c>
      <c r="C32" s="14">
        <f t="shared" si="6"/>
        <v>43305</v>
      </c>
      <c r="D32" s="14">
        <f t="shared" si="6"/>
        <v>43306</v>
      </c>
      <c r="E32" s="14">
        <f t="shared" si="6"/>
        <v>43307</v>
      </c>
      <c r="F32" s="14">
        <f t="shared" si="6"/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14">
        <f t="shared" si="7"/>
        <v>43339</v>
      </c>
      <c r="L32" s="14">
        <f t="shared" si="7"/>
        <v>43340</v>
      </c>
      <c r="M32" s="14">
        <f t="shared" si="7"/>
        <v>43341</v>
      </c>
      <c r="N32" s="14">
        <f t="shared" si="7"/>
        <v>43342</v>
      </c>
      <c r="O32" s="14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</row>
    <row r="33" spans="1:32" s="1" customFormat="1" ht="15">
      <c r="A33" s="6">
        <v>31</v>
      </c>
      <c r="B33" s="14">
        <f t="shared" si="6"/>
        <v>43311</v>
      </c>
      <c r="C33" s="14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13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</row>
    <row r="38" spans="1:32" s="1" customFormat="1" ht="15">
      <c r="A38" s="6">
        <v>41</v>
      </c>
      <c r="B38" s="14">
        <f t="shared" si="9"/>
        <v>43381</v>
      </c>
      <c r="C38" s="14">
        <f t="shared" si="9"/>
        <v>43382</v>
      </c>
      <c r="D38" s="14">
        <f t="shared" si="9"/>
        <v>43383</v>
      </c>
      <c r="E38" s="14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4">
        <f t="shared" si="11"/>
        <v>43437</v>
      </c>
      <c r="U38" s="14">
        <f t="shared" si="11"/>
        <v>43438</v>
      </c>
      <c r="V38" s="14">
        <f t="shared" si="11"/>
        <v>43439</v>
      </c>
      <c r="W38" s="7">
        <f t="shared" si="11"/>
        <v>43440</v>
      </c>
      <c r="X38" s="20">
        <f t="shared" si="11"/>
        <v>43441</v>
      </c>
      <c r="Y38" s="10">
        <f t="shared" si="11"/>
        <v>43442</v>
      </c>
      <c r="Z38" s="10">
        <f t="shared" si="11"/>
        <v>43443</v>
      </c>
    </row>
    <row r="39" spans="1:32" s="1" customFormat="1" ht="15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14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4">
        <f t="shared" si="11"/>
        <v>43444</v>
      </c>
      <c r="U39" s="14">
        <f t="shared" si="11"/>
        <v>43445</v>
      </c>
      <c r="V39" s="14">
        <f t="shared" si="11"/>
        <v>43446</v>
      </c>
      <c r="W39" s="14">
        <f t="shared" si="11"/>
        <v>43447</v>
      </c>
      <c r="X39" s="14">
        <f t="shared" si="11"/>
        <v>43448</v>
      </c>
      <c r="Y39" s="10">
        <f t="shared" si="11"/>
        <v>43449</v>
      </c>
      <c r="Z39" s="10">
        <f t="shared" si="11"/>
        <v>43450</v>
      </c>
    </row>
    <row r="40" spans="1:32" s="1" customFormat="1" ht="15">
      <c r="A40" s="6">
        <v>43</v>
      </c>
      <c r="B40" s="14">
        <f t="shared" si="9"/>
        <v>43395</v>
      </c>
      <c r="C40" s="14">
        <f t="shared" si="9"/>
        <v>43396</v>
      </c>
      <c r="D40" s="14">
        <f t="shared" si="9"/>
        <v>43397</v>
      </c>
      <c r="E40" s="14">
        <f t="shared" si="9"/>
        <v>43398</v>
      </c>
      <c r="F40" s="14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4">
        <f t="shared" si="10"/>
        <v>43423</v>
      </c>
      <c r="L40" s="14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14">
        <f t="shared" si="11"/>
        <v>43451</v>
      </c>
      <c r="U40" s="14">
        <f t="shared" si="11"/>
        <v>43452</v>
      </c>
      <c r="V40" s="14">
        <f t="shared" si="11"/>
        <v>43453</v>
      </c>
      <c r="W40" s="14">
        <f t="shared" si="11"/>
        <v>43454</v>
      </c>
      <c r="X40" s="14">
        <f t="shared" si="11"/>
        <v>43455</v>
      </c>
      <c r="Y40" s="10">
        <f t="shared" si="11"/>
        <v>43456</v>
      </c>
      <c r="Z40" s="10">
        <f t="shared" si="11"/>
        <v>43457</v>
      </c>
    </row>
    <row r="41" spans="1:32" s="1" customFormat="1" ht="15">
      <c r="A41" s="6">
        <v>44</v>
      </c>
      <c r="B41" s="14">
        <f t="shared" si="9"/>
        <v>43402</v>
      </c>
      <c r="C41" s="14">
        <f t="shared" si="9"/>
        <v>43403</v>
      </c>
      <c r="D41" s="14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4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13">
        <f t="shared" si="11"/>
        <v>43460</v>
      </c>
      <c r="W41" s="13">
        <f t="shared" si="11"/>
        <v>43461</v>
      </c>
      <c r="X41" s="13">
        <f t="shared" si="11"/>
        <v>43462</v>
      </c>
      <c r="Y41" s="10">
        <f t="shared" si="11"/>
        <v>43463</v>
      </c>
      <c r="Z41" s="10">
        <f t="shared" si="11"/>
        <v>43464</v>
      </c>
    </row>
    <row r="42" spans="1:32" s="1" customFormat="1" ht="15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13">
        <v>2</v>
      </c>
      <c r="E46" s="13">
        <v>3</v>
      </c>
      <c r="F46" s="13">
        <v>4</v>
      </c>
      <c r="G46" s="10">
        <v>5</v>
      </c>
      <c r="H46" s="10">
        <v>6</v>
      </c>
      <c r="T46" s="39"/>
    </row>
    <row r="47" spans="1:32">
      <c r="B47" s="14">
        <v>7</v>
      </c>
      <c r="C47" s="14">
        <v>8</v>
      </c>
      <c r="D47" s="14">
        <v>9</v>
      </c>
      <c r="E47" s="14">
        <v>10</v>
      </c>
      <c r="F47" s="14">
        <v>11</v>
      </c>
      <c r="G47" s="10">
        <v>12</v>
      </c>
      <c r="H47" s="10">
        <v>13</v>
      </c>
    </row>
    <row r="48" spans="1:32">
      <c r="B48" s="20" t="str">
        <f t="shared" ref="B48:H51" si="12">IF(MONTH($T$35)&lt;&gt;MONTH($T$35-(WEEKDAY($T$35,1)-($K$4-1))-IF((WEEKDAY($T$35,1)-($K$4-1))&lt;=0,7,0)+(ROW(B48)-ROW($T$37))*7+(COLUMN(B48)-COLUMN($T$37)+1)),"",$T$35-(WEEKDAY($T$35,1)-($K$4-1))-IF((WEEKDAY($T$35,1)-($K$4-1))&lt;=0,7,0)+(ROW(B48)-ROW($T$37))*7+(COLUMN(B48)-COLUMN($T$37)+1))</f>
        <v/>
      </c>
      <c r="C48" s="20" t="str">
        <f t="shared" si="12"/>
        <v/>
      </c>
      <c r="D48" s="20" t="str">
        <f t="shared" si="12"/>
        <v/>
      </c>
      <c r="E48" s="20" t="str">
        <f t="shared" si="12"/>
        <v/>
      </c>
      <c r="F48" s="20" t="str">
        <f t="shared" si="12"/>
        <v/>
      </c>
      <c r="G48" s="20" t="str">
        <f t="shared" si="12"/>
        <v/>
      </c>
      <c r="H48" s="20" t="str">
        <f t="shared" si="12"/>
        <v/>
      </c>
    </row>
    <row r="49" spans="2:8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</row>
    <row r="50" spans="2:8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</row>
    <row r="51" spans="2:8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11" priority="1" stopIfTrue="1" operator="equal">
      <formula>""</formula>
    </cfRule>
    <cfRule type="cellIs" dxfId="10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Hoja86">
    <tabColor rgb="FF7030A0"/>
    <pageSetUpPr fitToPage="1"/>
  </sheetPr>
  <dimension ref="A1:AS51"/>
  <sheetViews>
    <sheetView showGridLines="0" topLeftCell="A10" zoomScale="85" zoomScaleNormal="85" workbookViewId="0">
      <selection activeCell="F47" sqref="F47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30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32">
        <v>2</v>
      </c>
      <c r="F10" s="13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6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5</v>
      </c>
      <c r="AS12" s="56"/>
    </row>
    <row r="13" spans="1:45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2">
        <v>21</v>
      </c>
      <c r="P13" s="133">
        <v>22</v>
      </c>
      <c r="Q13" s="133">
        <v>23</v>
      </c>
      <c r="R13" s="34"/>
      <c r="S13" s="128">
        <v>12</v>
      </c>
      <c r="T13" s="132">
        <v>16</v>
      </c>
      <c r="U13" s="132">
        <v>17</v>
      </c>
      <c r="V13" s="132">
        <v>18</v>
      </c>
      <c r="W13" s="132">
        <v>19</v>
      </c>
      <c r="X13" s="136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6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6">
        <v>23</v>
      </c>
      <c r="U14" s="136">
        <v>24</v>
      </c>
      <c r="V14" s="136">
        <v>25</v>
      </c>
      <c r="W14" s="136">
        <v>26</v>
      </c>
      <c r="X14" s="136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223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/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30</v>
      </c>
      <c r="AE19" s="237"/>
    </row>
    <row r="20" spans="1:32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5">
        <v>20</v>
      </c>
      <c r="C22" s="135">
        <v>21</v>
      </c>
      <c r="D22" s="135">
        <v>22</v>
      </c>
      <c r="E22" s="131">
        <v>23</v>
      </c>
      <c r="F22" s="135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2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65">
        <v>26</v>
      </c>
      <c r="T23" s="135">
        <v>22</v>
      </c>
      <c r="U23" s="135">
        <v>23</v>
      </c>
      <c r="V23" s="135">
        <v>24</v>
      </c>
      <c r="W23" s="135">
        <v>25</v>
      </c>
      <c r="X23" s="135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28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65">
        <v>27</v>
      </c>
      <c r="T24" s="135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1" t="s">
        <v>122</v>
      </c>
      <c r="AD24" s="261">
        <f>AD19-AD23</f>
        <v>2</v>
      </c>
      <c r="AE24" s="261"/>
    </row>
    <row r="25" spans="1:32" s="1" customFormat="1" ht="15.75" thickTop="1">
      <c r="I25"/>
      <c r="J25" s="26"/>
      <c r="L25" s="29"/>
      <c r="R25" s="126"/>
      <c r="AC25" s="49"/>
      <c r="AD25" s="49"/>
      <c r="AE25" s="53" t="s">
        <v>211</v>
      </c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 t="s">
        <v>120</v>
      </c>
      <c r="AD27" s="80"/>
      <c r="AE27" s="80"/>
    </row>
    <row r="28" spans="1:32" s="1" customFormat="1" ht="15.75" thickBot="1">
      <c r="A28" s="165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5">
        <f t="shared" si="4"/>
        <v>44014</v>
      </c>
      <c r="F28" s="135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65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5">
        <f t="shared" si="6"/>
        <v>44075</v>
      </c>
      <c r="V28" s="135">
        <f t="shared" si="6"/>
        <v>44076</v>
      </c>
      <c r="W28" s="135">
        <f t="shared" si="6"/>
        <v>44077</v>
      </c>
      <c r="X28" s="135">
        <f t="shared" si="6"/>
        <v>44078</v>
      </c>
      <c r="Y28" s="133">
        <v>5</v>
      </c>
      <c r="Z28" s="133">
        <v>6</v>
      </c>
      <c r="AC28" s="53" t="s">
        <v>121</v>
      </c>
      <c r="AD28" s="81"/>
      <c r="AE28" s="81"/>
    </row>
    <row r="29" spans="1:32" s="1" customFormat="1" ht="16.5" thickTop="1" thickBot="1">
      <c r="A29" s="165">
        <v>28</v>
      </c>
      <c r="B29" s="132">
        <v>6</v>
      </c>
      <c r="C29" s="132">
        <v>7</v>
      </c>
      <c r="D29" s="132">
        <v>8</v>
      </c>
      <c r="E29" s="132">
        <v>9</v>
      </c>
      <c r="F29" s="132">
        <v>10</v>
      </c>
      <c r="G29" s="133">
        <v>11</v>
      </c>
      <c r="H29" s="133">
        <v>12</v>
      </c>
      <c r="I29"/>
      <c r="J29" s="128">
        <v>32</v>
      </c>
      <c r="K29" s="132">
        <v>3</v>
      </c>
      <c r="L29" s="132">
        <v>4</v>
      </c>
      <c r="M29" s="132">
        <v>5</v>
      </c>
      <c r="N29" s="132">
        <v>6</v>
      </c>
      <c r="O29" s="132">
        <v>7</v>
      </c>
      <c r="P29" s="133">
        <v>8</v>
      </c>
      <c r="Q29" s="133">
        <v>9</v>
      </c>
      <c r="R29" s="126"/>
      <c r="S29" s="165">
        <v>37</v>
      </c>
      <c r="T29" s="136">
        <v>7</v>
      </c>
      <c r="U29" s="131">
        <v>8</v>
      </c>
      <c r="V29" s="136">
        <v>9</v>
      </c>
      <c r="W29" s="136">
        <v>10</v>
      </c>
      <c r="X29" s="136">
        <v>11</v>
      </c>
      <c r="Y29" s="133">
        <v>12</v>
      </c>
      <c r="Z29" s="133">
        <v>13</v>
      </c>
      <c r="AC29" s="49"/>
      <c r="AD29" s="80"/>
      <c r="AE29" s="80"/>
      <c r="AF29" s="32"/>
    </row>
    <row r="30" spans="1:32" s="1" customFormat="1" ht="16.5" thickTop="1" thickBot="1">
      <c r="A30" s="165">
        <v>29</v>
      </c>
      <c r="B30" s="132">
        <v>13</v>
      </c>
      <c r="C30" s="132">
        <v>14</v>
      </c>
      <c r="D30" s="132">
        <v>15</v>
      </c>
      <c r="E30" s="132">
        <v>16</v>
      </c>
      <c r="F30" s="132">
        <v>17</v>
      </c>
      <c r="G30" s="133">
        <v>18</v>
      </c>
      <c r="H30" s="133">
        <v>19</v>
      </c>
      <c r="I30"/>
      <c r="J30" s="128">
        <v>33</v>
      </c>
      <c r="K30" s="132">
        <v>10</v>
      </c>
      <c r="L30" s="132">
        <v>11</v>
      </c>
      <c r="M30" s="132">
        <v>12</v>
      </c>
      <c r="N30" s="132">
        <v>13</v>
      </c>
      <c r="O30" s="132">
        <v>14</v>
      </c>
      <c r="P30" s="131">
        <v>15</v>
      </c>
      <c r="Q30" s="133">
        <v>16</v>
      </c>
      <c r="R30" s="126"/>
      <c r="S30" s="128">
        <v>38</v>
      </c>
      <c r="T30" s="144">
        <v>14</v>
      </c>
      <c r="U30" s="144">
        <v>15</v>
      </c>
      <c r="V30" s="144">
        <v>16</v>
      </c>
      <c r="W30" s="144">
        <v>17</v>
      </c>
      <c r="X30" s="144">
        <v>18</v>
      </c>
      <c r="Y30" s="138">
        <v>19</v>
      </c>
      <c r="Z30" s="138">
        <v>20</v>
      </c>
      <c r="AC30" s="49"/>
      <c r="AD30" s="49"/>
      <c r="AE30" s="49"/>
    </row>
    <row r="31" spans="1:32" s="1" customFormat="1" ht="16.5" thickTop="1" thickBot="1">
      <c r="A31" s="165">
        <v>30</v>
      </c>
      <c r="B31" s="132">
        <v>20</v>
      </c>
      <c r="C31" s="132">
        <v>21</v>
      </c>
      <c r="D31" s="132">
        <v>22</v>
      </c>
      <c r="E31" s="135">
        <v>23</v>
      </c>
      <c r="F31" s="132">
        <v>24</v>
      </c>
      <c r="G31" s="131">
        <v>25</v>
      </c>
      <c r="H31" s="133">
        <v>26</v>
      </c>
      <c r="I31"/>
      <c r="J31" s="128">
        <v>34</v>
      </c>
      <c r="K31" s="132">
        <v>17</v>
      </c>
      <c r="L31" s="132">
        <v>18</v>
      </c>
      <c r="M31" s="132">
        <v>19</v>
      </c>
      <c r="N31" s="132">
        <v>20</v>
      </c>
      <c r="O31" s="132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49"/>
      <c r="AD31" s="49"/>
      <c r="AE31" s="49"/>
    </row>
    <row r="32" spans="1:32" s="1" customFormat="1" ht="16.5" thickTop="1" thickBot="1">
      <c r="A32" s="165">
        <v>31</v>
      </c>
      <c r="B32" s="132">
        <v>27</v>
      </c>
      <c r="C32" s="132">
        <v>28</v>
      </c>
      <c r="D32" s="132">
        <v>29</v>
      </c>
      <c r="E32" s="132">
        <v>30</v>
      </c>
      <c r="F32" s="132">
        <v>31</v>
      </c>
      <c r="G32" s="133"/>
      <c r="H32" s="133"/>
      <c r="I32"/>
      <c r="J32" s="165">
        <v>35</v>
      </c>
      <c r="K32" s="136">
        <v>24</v>
      </c>
      <c r="L32" s="135">
        <v>25</v>
      </c>
      <c r="M32" s="135">
        <v>26</v>
      </c>
      <c r="N32" s="135">
        <v>27</v>
      </c>
      <c r="O32" s="135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65">
        <v>36</v>
      </c>
      <c r="K33" s="135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6</v>
      </c>
      <c r="D38" s="132">
        <v>7</v>
      </c>
      <c r="E38" s="132">
        <v>8</v>
      </c>
      <c r="F38" s="132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2">
        <v>3</v>
      </c>
      <c r="M38" s="132">
        <v>4</v>
      </c>
      <c r="N38" s="132">
        <v>5</v>
      </c>
      <c r="O38" s="132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6">
        <v>9</v>
      </c>
      <c r="W38" s="132">
        <v>10</v>
      </c>
      <c r="X38" s="132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2">
        <v>13</v>
      </c>
      <c r="D39" s="132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6">
        <v>17</v>
      </c>
      <c r="X39" s="136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6">
        <v>21</v>
      </c>
      <c r="U40" s="136">
        <v>22</v>
      </c>
      <c r="V40" s="136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5">
        <v>28</v>
      </c>
      <c r="U41" s="135">
        <v>29</v>
      </c>
      <c r="V41" s="135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9">
        <v>4</v>
      </c>
      <c r="C47" s="9">
        <v>5</v>
      </c>
      <c r="D47" s="160">
        <v>6</v>
      </c>
      <c r="E47" s="82">
        <v>7</v>
      </c>
      <c r="F47" s="82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9" priority="1" stopIfTrue="1" operator="equal">
      <formula>""</formula>
    </cfRule>
    <cfRule type="cellIs" dxfId="8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Hoja109">
    <tabColor rgb="FF7030A0"/>
    <pageSetUpPr fitToPage="1"/>
  </sheetPr>
  <dimension ref="A1:AS51"/>
  <sheetViews>
    <sheetView showGridLines="0" topLeftCell="A14" zoomScale="85" zoomScaleNormal="85" workbookViewId="0">
      <selection activeCell="AD17" sqref="AD17:AE17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256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27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7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13</v>
      </c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/>
      <c r="Q10" s="133"/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9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227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5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2020</v>
      </c>
      <c r="AD17" s="233">
        <v>-3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77" t="s">
        <v>22</v>
      </c>
      <c r="AD19" s="237">
        <f>AD18+AD17</f>
        <v>27</v>
      </c>
      <c r="AE19" s="237"/>
    </row>
    <row r="20" spans="1:32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5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32">
        <v>12</v>
      </c>
      <c r="C21" s="132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35">
        <v>10</v>
      </c>
      <c r="L21" s="135">
        <v>11</v>
      </c>
      <c r="M21" s="135">
        <v>12</v>
      </c>
      <c r="N21" s="172">
        <v>13</v>
      </c>
      <c r="O21" s="135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2">
        <v>19</v>
      </c>
      <c r="C22" s="132">
        <v>20</v>
      </c>
      <c r="D22" s="132">
        <v>21</v>
      </c>
      <c r="E22" s="132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26</v>
      </c>
      <c r="C23" s="93">
        <v>27</v>
      </c>
      <c r="D23" s="93">
        <v>28</v>
      </c>
      <c r="E23" s="93">
        <v>29</v>
      </c>
      <c r="F23" s="93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6">
        <v>21</v>
      </c>
      <c r="U23" s="136">
        <v>22</v>
      </c>
      <c r="V23" s="136">
        <v>23</v>
      </c>
      <c r="W23" s="136">
        <v>24</v>
      </c>
      <c r="X23" s="136">
        <v>25</v>
      </c>
      <c r="Y23" s="171">
        <v>26</v>
      </c>
      <c r="Z23" s="171">
        <v>27</v>
      </c>
      <c r="AC23" s="48">
        <v>2020</v>
      </c>
      <c r="AD23" s="237">
        <f>CONTARPORCOLOR(AC8,B10:Z51)</f>
        <v>27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55">
        <f>AD19-AD23</f>
        <v>0</v>
      </c>
      <c r="AE24" s="255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5">
        <v>1</v>
      </c>
      <c r="F28" s="135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5">
        <v>1</v>
      </c>
      <c r="W28" s="166">
        <v>2</v>
      </c>
      <c r="X28" s="166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5</v>
      </c>
      <c r="C29" s="132">
        <v>6</v>
      </c>
      <c r="D29" s="132">
        <v>7</v>
      </c>
      <c r="E29" s="132">
        <v>8</v>
      </c>
      <c r="F29" s="132">
        <v>9</v>
      </c>
      <c r="G29" s="171">
        <v>10</v>
      </c>
      <c r="H29" s="171">
        <v>11</v>
      </c>
      <c r="I29"/>
      <c r="J29" s="128">
        <v>32</v>
      </c>
      <c r="K29" s="132">
        <v>2</v>
      </c>
      <c r="L29" s="132">
        <v>3</v>
      </c>
      <c r="M29" s="132">
        <v>4</v>
      </c>
      <c r="N29" s="132">
        <v>5</v>
      </c>
      <c r="O29" s="132">
        <v>6</v>
      </c>
      <c r="P29" s="171">
        <v>7</v>
      </c>
      <c r="Q29" s="171">
        <v>8</v>
      </c>
      <c r="R29" s="126"/>
      <c r="S29" s="128">
        <v>37</v>
      </c>
      <c r="T29" s="135">
        <v>6</v>
      </c>
      <c r="U29" s="135">
        <v>7</v>
      </c>
      <c r="V29" s="172">
        <v>8</v>
      </c>
      <c r="W29" s="135">
        <v>9</v>
      </c>
      <c r="X29" s="135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12</v>
      </c>
      <c r="C30" s="132">
        <v>13</v>
      </c>
      <c r="D30" s="132">
        <v>14</v>
      </c>
      <c r="E30" s="132">
        <v>15</v>
      </c>
      <c r="F30" s="132">
        <v>16</v>
      </c>
      <c r="G30" s="171">
        <v>17</v>
      </c>
      <c r="H30" s="171">
        <v>18</v>
      </c>
      <c r="I30"/>
      <c r="J30" s="128">
        <v>33</v>
      </c>
      <c r="K30" s="135">
        <v>9</v>
      </c>
      <c r="L30" s="135">
        <v>10</v>
      </c>
      <c r="M30" s="135">
        <v>11</v>
      </c>
      <c r="N30" s="135">
        <v>12</v>
      </c>
      <c r="O30" s="135">
        <v>13</v>
      </c>
      <c r="P30" s="171">
        <v>14</v>
      </c>
      <c r="Q30" s="171">
        <v>15</v>
      </c>
      <c r="R30" s="126"/>
      <c r="S30" s="128">
        <v>38</v>
      </c>
      <c r="T30" s="137">
        <v>13</v>
      </c>
      <c r="U30" s="137">
        <v>14</v>
      </c>
      <c r="V30" s="137">
        <v>15</v>
      </c>
      <c r="W30" s="137">
        <v>16</v>
      </c>
      <c r="X30" s="137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19</v>
      </c>
      <c r="C31" s="132">
        <v>20</v>
      </c>
      <c r="D31" s="132">
        <v>21</v>
      </c>
      <c r="E31" s="132">
        <v>22</v>
      </c>
      <c r="F31" s="132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6">
        <v>17</v>
      </c>
      <c r="M31" s="136">
        <v>18</v>
      </c>
      <c r="N31" s="136">
        <v>19</v>
      </c>
      <c r="O31" s="136">
        <v>20</v>
      </c>
      <c r="P31" s="171">
        <v>21</v>
      </c>
      <c r="Q31" s="171">
        <v>22</v>
      </c>
      <c r="R31" s="126"/>
      <c r="S31" s="128">
        <v>39</v>
      </c>
      <c r="T31" s="113">
        <v>20</v>
      </c>
      <c r="U31" s="113">
        <v>21</v>
      </c>
      <c r="V31" s="113">
        <v>22</v>
      </c>
      <c r="W31" s="113">
        <v>23</v>
      </c>
      <c r="X31" s="113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5">
        <v>26</v>
      </c>
      <c r="C32" s="132">
        <v>27</v>
      </c>
      <c r="D32" s="132">
        <v>28</v>
      </c>
      <c r="E32" s="132">
        <v>29</v>
      </c>
      <c r="F32" s="132">
        <v>30</v>
      </c>
      <c r="G32" s="171">
        <v>31</v>
      </c>
      <c r="H32" s="171"/>
      <c r="I32"/>
      <c r="J32" s="128">
        <v>35</v>
      </c>
      <c r="K32" s="132">
        <v>23</v>
      </c>
      <c r="L32" s="132">
        <v>24</v>
      </c>
      <c r="M32" s="132">
        <v>25</v>
      </c>
      <c r="N32" s="132">
        <v>26</v>
      </c>
      <c r="O32" s="132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v>30</v>
      </c>
      <c r="L33" s="135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6">
        <v>2</v>
      </c>
      <c r="M38" s="136">
        <v>3</v>
      </c>
      <c r="N38" s="136">
        <v>4</v>
      </c>
      <c r="O38" s="136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5">
        <v>7</v>
      </c>
      <c r="V38" s="172">
        <v>8</v>
      </c>
      <c r="W38" s="135">
        <v>9</v>
      </c>
      <c r="X38" s="135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5">
        <v>11</v>
      </c>
      <c r="C39" s="172">
        <v>12</v>
      </c>
      <c r="D39" s="135">
        <v>13</v>
      </c>
      <c r="E39" s="135">
        <v>14</v>
      </c>
      <c r="F39" s="135">
        <v>15</v>
      </c>
      <c r="G39" s="171">
        <v>16</v>
      </c>
      <c r="H39" s="171">
        <v>17</v>
      </c>
      <c r="I39"/>
      <c r="J39" s="128">
        <v>46</v>
      </c>
      <c r="K39" s="132">
        <v>8</v>
      </c>
      <c r="L39" s="132">
        <v>9</v>
      </c>
      <c r="M39" s="132">
        <v>10</v>
      </c>
      <c r="N39" s="132">
        <v>11</v>
      </c>
      <c r="O39" s="132">
        <v>12</v>
      </c>
      <c r="P39" s="171">
        <v>13</v>
      </c>
      <c r="Q39" s="171">
        <v>14</v>
      </c>
      <c r="R39" s="126"/>
      <c r="S39" s="128">
        <v>51</v>
      </c>
      <c r="T39" s="135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5">
        <v>20</v>
      </c>
      <c r="U40" s="135">
        <v>21</v>
      </c>
      <c r="V40" s="135">
        <v>22</v>
      </c>
      <c r="W40" s="135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5">
        <v>27</v>
      </c>
      <c r="U41" s="135">
        <v>28</v>
      </c>
      <c r="V41" s="135">
        <v>29</v>
      </c>
      <c r="W41" s="135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9">
        <v>3</v>
      </c>
      <c r="C47" s="9">
        <v>4</v>
      </c>
      <c r="D47" s="9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9">
        <v>13</v>
      </c>
      <c r="C48" s="9">
        <v>14</v>
      </c>
      <c r="D48" s="9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7" priority="1" stopIfTrue="1" operator="equal">
      <formula>""</formula>
    </cfRule>
    <cfRule type="cellIs" dxfId="6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Hoja110">
    <tabColor rgb="FF7030A0"/>
    <pageSetUpPr fitToPage="1"/>
  </sheetPr>
  <dimension ref="A1:AS51"/>
  <sheetViews>
    <sheetView showGridLines="0" topLeftCell="A11" zoomScale="85" zoomScaleNormal="85" workbookViewId="0">
      <selection activeCell="AD17" sqref="AD17:AE17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258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28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7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2021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13</v>
      </c>
    </row>
    <row r="8" spans="1:45" s="1" customFormat="1" ht="15">
      <c r="B8" s="228">
        <f>DATE($B$4,$F$4,1)</f>
        <v>44197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44228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44256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>44228</v>
      </c>
      <c r="L10" s="134">
        <f t="shared" si="0"/>
        <v>44229</v>
      </c>
      <c r="M10" s="134">
        <f t="shared" si="0"/>
        <v>44230</v>
      </c>
      <c r="N10" s="129"/>
      <c r="O10" s="129"/>
      <c r="P10" s="133"/>
      <c r="Q10" s="133"/>
      <c r="R10" s="34"/>
      <c r="S10" s="128">
        <v>9</v>
      </c>
      <c r="T10" s="134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>44256</v>
      </c>
      <c r="U10" s="134">
        <f t="shared" si="1"/>
        <v>44257</v>
      </c>
      <c r="V10" s="134">
        <f t="shared" si="1"/>
        <v>44258</v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5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223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5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44287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44317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44348</v>
      </c>
      <c r="U17" s="229"/>
      <c r="V17" s="229"/>
      <c r="W17" s="229"/>
      <c r="X17" s="229"/>
      <c r="Y17" s="229"/>
      <c r="Z17" s="230"/>
      <c r="AC17" s="52">
        <v>2020</v>
      </c>
      <c r="AD17" s="233">
        <v>-2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77" t="s">
        <v>22</v>
      </c>
      <c r="AD19" s="237">
        <f>AD18+AD17</f>
        <v>28</v>
      </c>
      <c r="AE19" s="237"/>
    </row>
    <row r="20" spans="1:32" s="1" customFormat="1" ht="16.5" thickTop="1" thickBot="1">
      <c r="A20" s="128">
        <v>15</v>
      </c>
      <c r="B20" s="135">
        <v>5</v>
      </c>
      <c r="C20" s="135">
        <v>6</v>
      </c>
      <c r="D20" s="135">
        <v>7</v>
      </c>
      <c r="E20" s="135">
        <v>8</v>
      </c>
      <c r="F20" s="136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32">
        <v>12</v>
      </c>
      <c r="C21" s="132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35">
        <v>10</v>
      </c>
      <c r="L21" s="135">
        <v>11</v>
      </c>
      <c r="M21" s="135">
        <v>12</v>
      </c>
      <c r="N21" s="172">
        <v>13</v>
      </c>
      <c r="O21" s="136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2">
        <v>19</v>
      </c>
      <c r="C22" s="132">
        <v>20</v>
      </c>
      <c r="D22" s="132">
        <v>21</v>
      </c>
      <c r="E22" s="132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26</v>
      </c>
      <c r="C23" s="93">
        <v>27</v>
      </c>
      <c r="D23" s="93">
        <v>28</v>
      </c>
      <c r="E23" s="93">
        <v>29</v>
      </c>
      <c r="F23" s="93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2">
        <v>21</v>
      </c>
      <c r="U23" s="132">
        <v>22</v>
      </c>
      <c r="V23" s="132">
        <v>23</v>
      </c>
      <c r="W23" s="132">
        <v>24</v>
      </c>
      <c r="X23" s="132">
        <v>25</v>
      </c>
      <c r="Y23" s="171">
        <v>26</v>
      </c>
      <c r="Z23" s="171">
        <v>27</v>
      </c>
      <c r="AC23" s="48">
        <v>2021</v>
      </c>
      <c r="AD23" s="237">
        <f>CONTARPORCOLOR(AC8,B10:Z51)</f>
        <v>27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55">
        <f>AD19-AD23</f>
        <v>1</v>
      </c>
      <c r="AE24" s="255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44378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44409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44440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6">
        <v>1</v>
      </c>
      <c r="F28" s="136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5">
        <v>1</v>
      </c>
      <c r="W28" s="135">
        <v>2</v>
      </c>
      <c r="X28" s="135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6">
        <v>5</v>
      </c>
      <c r="C29" s="136">
        <v>6</v>
      </c>
      <c r="D29" s="136">
        <v>7</v>
      </c>
      <c r="E29" s="136">
        <v>8</v>
      </c>
      <c r="F29" s="136">
        <v>9</v>
      </c>
      <c r="G29" s="171">
        <v>10</v>
      </c>
      <c r="H29" s="171">
        <v>11</v>
      </c>
      <c r="I29"/>
      <c r="J29" s="128">
        <v>32</v>
      </c>
      <c r="K29" s="132">
        <v>2</v>
      </c>
      <c r="L29" s="132">
        <v>3</v>
      </c>
      <c r="M29" s="132">
        <v>4</v>
      </c>
      <c r="N29" s="132">
        <v>5</v>
      </c>
      <c r="O29" s="132">
        <v>6</v>
      </c>
      <c r="P29" s="171">
        <v>7</v>
      </c>
      <c r="Q29" s="171">
        <v>8</v>
      </c>
      <c r="R29" s="126"/>
      <c r="S29" s="128">
        <v>37</v>
      </c>
      <c r="T29" s="135">
        <v>6</v>
      </c>
      <c r="U29" s="135">
        <v>7</v>
      </c>
      <c r="V29" s="172">
        <v>8</v>
      </c>
      <c r="W29" s="135">
        <v>9</v>
      </c>
      <c r="X29" s="135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6">
        <v>12</v>
      </c>
      <c r="C30" s="136">
        <v>13</v>
      </c>
      <c r="D30" s="136">
        <v>14</v>
      </c>
      <c r="E30" s="136">
        <v>15</v>
      </c>
      <c r="F30" s="136">
        <v>16</v>
      </c>
      <c r="G30" s="171">
        <v>17</v>
      </c>
      <c r="H30" s="171">
        <v>18</v>
      </c>
      <c r="I30"/>
      <c r="J30" s="128">
        <v>33</v>
      </c>
      <c r="K30" s="132">
        <v>9</v>
      </c>
      <c r="L30" s="132">
        <v>10</v>
      </c>
      <c r="M30" s="132">
        <v>11</v>
      </c>
      <c r="N30" s="132">
        <v>12</v>
      </c>
      <c r="O30" s="132">
        <v>13</v>
      </c>
      <c r="P30" s="171">
        <v>14</v>
      </c>
      <c r="Q30" s="171">
        <v>15</v>
      </c>
      <c r="R30" s="126"/>
      <c r="S30" s="128">
        <v>38</v>
      </c>
      <c r="T30" s="137">
        <v>13</v>
      </c>
      <c r="U30" s="137">
        <v>14</v>
      </c>
      <c r="V30" s="137">
        <v>15</v>
      </c>
      <c r="W30" s="137">
        <v>16</v>
      </c>
      <c r="X30" s="137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5">
        <v>19</v>
      </c>
      <c r="C31" s="135">
        <v>20</v>
      </c>
      <c r="D31" s="135">
        <v>21</v>
      </c>
      <c r="E31" s="135">
        <v>22</v>
      </c>
      <c r="F31" s="135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2">
        <v>17</v>
      </c>
      <c r="M31" s="132">
        <v>18</v>
      </c>
      <c r="N31" s="132">
        <v>19</v>
      </c>
      <c r="O31" s="132">
        <v>20</v>
      </c>
      <c r="P31" s="171">
        <v>21</v>
      </c>
      <c r="Q31" s="171">
        <v>22</v>
      </c>
      <c r="R31" s="126"/>
      <c r="S31" s="128">
        <v>39</v>
      </c>
      <c r="T31" s="92">
        <v>20</v>
      </c>
      <c r="U31" s="92">
        <v>21</v>
      </c>
      <c r="V31" s="92">
        <v>22</v>
      </c>
      <c r="W31" s="92">
        <v>23</v>
      </c>
      <c r="X31" s="92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5">
        <v>26</v>
      </c>
      <c r="C32" s="132">
        <v>27</v>
      </c>
      <c r="D32" s="132">
        <v>28</v>
      </c>
      <c r="E32" s="132">
        <v>29</v>
      </c>
      <c r="F32" s="132">
        <v>30</v>
      </c>
      <c r="G32" s="171">
        <v>31</v>
      </c>
      <c r="H32" s="171"/>
      <c r="I32"/>
      <c r="J32" s="128">
        <v>35</v>
      </c>
      <c r="K32" s="132">
        <v>23</v>
      </c>
      <c r="L32" s="132">
        <v>24</v>
      </c>
      <c r="M32" s="132">
        <v>25</v>
      </c>
      <c r="N32" s="132">
        <v>26</v>
      </c>
      <c r="O32" s="132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v>30</v>
      </c>
      <c r="L33" s="135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44470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44501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44531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>44501</v>
      </c>
      <c r="L37" s="134">
        <f t="shared" si="7"/>
        <v>44502</v>
      </c>
      <c r="M37" s="129">
        <f t="shared" si="7"/>
        <v>44503</v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5">
        <v>7</v>
      </c>
      <c r="V38" s="172">
        <v>8</v>
      </c>
      <c r="W38" s="135">
        <v>9</v>
      </c>
      <c r="X38" s="135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5">
        <v>11</v>
      </c>
      <c r="C39" s="172">
        <v>12</v>
      </c>
      <c r="D39" s="135">
        <v>13</v>
      </c>
      <c r="E39" s="135">
        <v>14</v>
      </c>
      <c r="F39" s="135">
        <v>15</v>
      </c>
      <c r="G39" s="171">
        <v>16</v>
      </c>
      <c r="H39" s="171">
        <v>17</v>
      </c>
      <c r="I39"/>
      <c r="J39" s="128">
        <v>46</v>
      </c>
      <c r="K39" s="132">
        <v>8</v>
      </c>
      <c r="L39" s="132">
        <v>9</v>
      </c>
      <c r="M39" s="132">
        <v>10</v>
      </c>
      <c r="N39" s="135">
        <v>11</v>
      </c>
      <c r="O39" s="132">
        <v>12</v>
      </c>
      <c r="P39" s="171">
        <v>13</v>
      </c>
      <c r="Q39" s="171">
        <v>14</v>
      </c>
      <c r="R39" s="126"/>
      <c r="S39" s="128">
        <v>51</v>
      </c>
      <c r="T39" s="136">
        <v>13</v>
      </c>
      <c r="U39" s="136">
        <v>14</v>
      </c>
      <c r="V39" s="136">
        <v>15</v>
      </c>
      <c r="W39" s="136">
        <v>16</v>
      </c>
      <c r="X39" s="136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6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5">
        <v>20</v>
      </c>
      <c r="U40" s="135">
        <v>21</v>
      </c>
      <c r="V40" s="135">
        <v>22</v>
      </c>
      <c r="W40" s="135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5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6">
        <v>27</v>
      </c>
      <c r="U41" s="136">
        <v>28</v>
      </c>
      <c r="V41" s="136">
        <v>29</v>
      </c>
      <c r="W41" s="136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3</v>
      </c>
      <c r="C47" s="82">
        <v>4</v>
      </c>
      <c r="D47" s="82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5" priority="1" stopIfTrue="1" operator="equal">
      <formula>""</formula>
    </cfRule>
    <cfRule type="cellIs" dxfId="4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Hoja111">
    <tabColor rgb="FF7030A0"/>
    <pageSetUpPr fitToPage="1"/>
  </sheetPr>
  <dimension ref="A1:AS51"/>
  <sheetViews>
    <sheetView showGridLines="0" topLeftCell="B5" zoomScaleNormal="100" workbookViewId="0">
      <selection activeCell="AD17" sqref="AD17:AE17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257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29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7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2021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13</v>
      </c>
    </row>
    <row r="8" spans="1:45" s="1" customFormat="1" ht="15">
      <c r="B8" s="228">
        <f>DATE($B$4,$F$4,1)</f>
        <v>44197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44228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44256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>44228</v>
      </c>
      <c r="L10" s="134">
        <f t="shared" si="0"/>
        <v>44229</v>
      </c>
      <c r="M10" s="134">
        <f t="shared" si="0"/>
        <v>44230</v>
      </c>
      <c r="N10" s="129"/>
      <c r="O10" s="129"/>
      <c r="P10" s="133"/>
      <c r="Q10" s="133"/>
      <c r="R10" s="34"/>
      <c r="S10" s="128">
        <v>9</v>
      </c>
      <c r="T10" s="134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>44256</v>
      </c>
      <c r="U10" s="134">
        <f t="shared" si="1"/>
        <v>44257</v>
      </c>
      <c r="V10" s="134">
        <f t="shared" si="1"/>
        <v>44258</v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7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225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5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44287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44317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44348</v>
      </c>
      <c r="U17" s="229"/>
      <c r="V17" s="229"/>
      <c r="W17" s="229"/>
      <c r="X17" s="229"/>
      <c r="Y17" s="229"/>
      <c r="Z17" s="230"/>
      <c r="AC17" s="52">
        <v>2020</v>
      </c>
      <c r="AD17" s="233">
        <v>-1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77" t="s">
        <v>22</v>
      </c>
      <c r="AD19" s="237">
        <f>AD18+AD17</f>
        <v>29</v>
      </c>
      <c r="AE19" s="237"/>
    </row>
    <row r="20" spans="1:32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2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6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6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36">
        <v>12</v>
      </c>
      <c r="C21" s="136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35">
        <v>10</v>
      </c>
      <c r="L21" s="135">
        <v>11</v>
      </c>
      <c r="M21" s="135">
        <v>12</v>
      </c>
      <c r="N21" s="172">
        <v>13</v>
      </c>
      <c r="O21" s="136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2">
        <v>19</v>
      </c>
      <c r="C22" s="132">
        <v>20</v>
      </c>
      <c r="D22" s="132">
        <v>21</v>
      </c>
      <c r="E22" s="132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6">
        <v>20</v>
      </c>
      <c r="O22" s="136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26</v>
      </c>
      <c r="C23" s="93">
        <v>27</v>
      </c>
      <c r="D23" s="93">
        <v>28</v>
      </c>
      <c r="E23" s="93">
        <v>29</v>
      </c>
      <c r="F23" s="93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2">
        <v>21</v>
      </c>
      <c r="U23" s="132">
        <v>22</v>
      </c>
      <c r="V23" s="132">
        <v>23</v>
      </c>
      <c r="W23" s="132">
        <v>24</v>
      </c>
      <c r="X23" s="132">
        <v>25</v>
      </c>
      <c r="Y23" s="171">
        <v>26</v>
      </c>
      <c r="Z23" s="171">
        <v>27</v>
      </c>
      <c r="AC23" s="48">
        <v>2021</v>
      </c>
      <c r="AD23" s="237">
        <f>CONTARPORCOLOR(AC8,B10:Z51)</f>
        <v>29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55">
        <f>AD19-AD23</f>
        <v>0</v>
      </c>
      <c r="AE24" s="255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44378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44409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44440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5">
        <v>1</v>
      </c>
      <c r="F28" s="135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5">
        <v>1</v>
      </c>
      <c r="W28" s="135">
        <v>2</v>
      </c>
      <c r="X28" s="135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5</v>
      </c>
      <c r="C29" s="132">
        <v>6</v>
      </c>
      <c r="D29" s="132">
        <v>7</v>
      </c>
      <c r="E29" s="132">
        <v>8</v>
      </c>
      <c r="F29" s="132">
        <v>9</v>
      </c>
      <c r="G29" s="171">
        <v>10</v>
      </c>
      <c r="H29" s="171">
        <v>11</v>
      </c>
      <c r="I29"/>
      <c r="J29" s="128">
        <v>32</v>
      </c>
      <c r="K29" s="136">
        <v>2</v>
      </c>
      <c r="L29" s="136">
        <v>3</v>
      </c>
      <c r="M29" s="136">
        <v>4</v>
      </c>
      <c r="N29" s="136">
        <v>5</v>
      </c>
      <c r="O29" s="136">
        <v>6</v>
      </c>
      <c r="P29" s="171">
        <v>7</v>
      </c>
      <c r="Q29" s="171">
        <v>8</v>
      </c>
      <c r="R29" s="126"/>
      <c r="S29" s="128">
        <v>37</v>
      </c>
      <c r="T29" s="135">
        <v>6</v>
      </c>
      <c r="U29" s="135">
        <v>7</v>
      </c>
      <c r="V29" s="172">
        <v>8</v>
      </c>
      <c r="W29" s="135">
        <v>9</v>
      </c>
      <c r="X29" s="135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12</v>
      </c>
      <c r="C30" s="132">
        <v>13</v>
      </c>
      <c r="D30" s="132">
        <v>14</v>
      </c>
      <c r="E30" s="132">
        <v>15</v>
      </c>
      <c r="F30" s="132">
        <v>16</v>
      </c>
      <c r="G30" s="171">
        <v>17</v>
      </c>
      <c r="H30" s="171">
        <v>18</v>
      </c>
      <c r="I30"/>
      <c r="J30" s="128">
        <v>33</v>
      </c>
      <c r="K30" s="132">
        <v>9</v>
      </c>
      <c r="L30" s="132">
        <v>10</v>
      </c>
      <c r="M30" s="132">
        <v>11</v>
      </c>
      <c r="N30" s="132">
        <v>12</v>
      </c>
      <c r="O30" s="132">
        <v>13</v>
      </c>
      <c r="P30" s="171">
        <v>14</v>
      </c>
      <c r="Q30" s="171">
        <v>15</v>
      </c>
      <c r="R30" s="126"/>
      <c r="S30" s="128">
        <v>38</v>
      </c>
      <c r="T30" s="137">
        <v>13</v>
      </c>
      <c r="U30" s="137">
        <v>14</v>
      </c>
      <c r="V30" s="137">
        <v>15</v>
      </c>
      <c r="W30" s="137">
        <v>16</v>
      </c>
      <c r="X30" s="137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19</v>
      </c>
      <c r="C31" s="132">
        <v>20</v>
      </c>
      <c r="D31" s="132">
        <v>21</v>
      </c>
      <c r="E31" s="132">
        <v>22</v>
      </c>
      <c r="F31" s="132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2">
        <v>17</v>
      </c>
      <c r="M31" s="132">
        <v>18</v>
      </c>
      <c r="N31" s="132">
        <v>19</v>
      </c>
      <c r="O31" s="132">
        <v>20</v>
      </c>
      <c r="P31" s="171">
        <v>21</v>
      </c>
      <c r="Q31" s="171">
        <v>22</v>
      </c>
      <c r="R31" s="126"/>
      <c r="S31" s="128">
        <v>39</v>
      </c>
      <c r="T31" s="92">
        <v>20</v>
      </c>
      <c r="U31" s="92">
        <v>21</v>
      </c>
      <c r="V31" s="92">
        <v>22</v>
      </c>
      <c r="W31" s="92">
        <v>23</v>
      </c>
      <c r="X31" s="92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6">
        <v>26</v>
      </c>
      <c r="C32" s="136">
        <v>27</v>
      </c>
      <c r="D32" s="136">
        <v>28</v>
      </c>
      <c r="E32" s="136">
        <v>29</v>
      </c>
      <c r="F32" s="136">
        <v>30</v>
      </c>
      <c r="G32" s="171">
        <v>31</v>
      </c>
      <c r="H32" s="171"/>
      <c r="I32"/>
      <c r="J32" s="128">
        <v>35</v>
      </c>
      <c r="K32" s="132">
        <v>23</v>
      </c>
      <c r="L32" s="132">
        <v>24</v>
      </c>
      <c r="M32" s="132">
        <v>25</v>
      </c>
      <c r="N32" s="132">
        <v>26</v>
      </c>
      <c r="O32" s="132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v>30</v>
      </c>
      <c r="L33" s="135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44470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44501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44531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>44501</v>
      </c>
      <c r="L37" s="134">
        <f t="shared" si="7"/>
        <v>44502</v>
      </c>
      <c r="M37" s="129">
        <f t="shared" si="7"/>
        <v>44503</v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5">
        <v>7</v>
      </c>
      <c r="V38" s="172">
        <v>8</v>
      </c>
      <c r="W38" s="135">
        <v>9</v>
      </c>
      <c r="X38" s="135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5">
        <v>11</v>
      </c>
      <c r="C39" s="172">
        <v>12</v>
      </c>
      <c r="D39" s="135">
        <v>13</v>
      </c>
      <c r="E39" s="135">
        <v>14</v>
      </c>
      <c r="F39" s="135">
        <v>15</v>
      </c>
      <c r="G39" s="171">
        <v>16</v>
      </c>
      <c r="H39" s="171">
        <v>17</v>
      </c>
      <c r="I39"/>
      <c r="J39" s="128">
        <v>46</v>
      </c>
      <c r="K39" s="132">
        <v>8</v>
      </c>
      <c r="L39" s="132">
        <v>9</v>
      </c>
      <c r="M39" s="132">
        <v>10</v>
      </c>
      <c r="N39" s="132">
        <v>11</v>
      </c>
      <c r="O39" s="132">
        <v>12</v>
      </c>
      <c r="P39" s="171">
        <v>13</v>
      </c>
      <c r="Q39" s="171">
        <v>14</v>
      </c>
      <c r="R39" s="126"/>
      <c r="S39" s="128">
        <v>51</v>
      </c>
      <c r="T39" s="135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6">
        <v>20</v>
      </c>
      <c r="U40" s="136">
        <v>21</v>
      </c>
      <c r="V40" s="136">
        <v>22</v>
      </c>
      <c r="W40" s="136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6">
        <v>26</v>
      </c>
      <c r="P41" s="171">
        <v>27</v>
      </c>
      <c r="Q41" s="171">
        <v>28</v>
      </c>
      <c r="R41" s="126"/>
      <c r="S41" s="128">
        <v>53</v>
      </c>
      <c r="T41" s="135">
        <v>27</v>
      </c>
      <c r="U41" s="135">
        <v>28</v>
      </c>
      <c r="V41" s="135">
        <v>29</v>
      </c>
      <c r="W41" s="135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3</v>
      </c>
      <c r="C47" s="82">
        <v>4</v>
      </c>
      <c r="D47" s="82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82">
        <v>13</v>
      </c>
      <c r="C48" s="82">
        <v>14</v>
      </c>
      <c r="D48" s="82">
        <v>15</v>
      </c>
      <c r="E48" s="9">
        <v>16</v>
      </c>
      <c r="F48" s="9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9">
        <v>20</v>
      </c>
      <c r="C49" s="9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3" priority="1" stopIfTrue="1" operator="equal">
      <formula>""</formula>
    </cfRule>
    <cfRule type="cellIs" dxfId="2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Hoja57">
    <tabColor rgb="FF7030A0"/>
  </sheetPr>
  <dimension ref="A1:AS51"/>
  <sheetViews>
    <sheetView showGridLines="0" topLeftCell="A14" workbookViewId="0">
      <selection activeCell="AD24" sqref="AD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92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5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INDEX({"D";"L";"M";"X";"J";"V";"S"},1+MOD($K$4+2-2,7))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13">
        <f t="shared" si="0"/>
        <v>43102</v>
      </c>
      <c r="D10" s="13">
        <f t="shared" si="0"/>
        <v>43103</v>
      </c>
      <c r="E10" s="13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14">
        <f t="shared" si="2"/>
        <v>43160</v>
      </c>
      <c r="X10" s="14">
        <f t="shared" si="2"/>
        <v>43161</v>
      </c>
      <c r="Y10" s="10">
        <f t="shared" si="2"/>
        <v>43162</v>
      </c>
      <c r="Z10" s="10">
        <f t="shared" si="2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12">
        <f t="shared" si="0"/>
        <v>43108</v>
      </c>
      <c r="C11" s="12">
        <f t="shared" si="0"/>
        <v>43109</v>
      </c>
      <c r="D11" s="12">
        <f t="shared" si="0"/>
        <v>43110</v>
      </c>
      <c r="E11" s="12">
        <f t="shared" si="0"/>
        <v>43111</v>
      </c>
      <c r="F11" s="12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f t="shared" si="2"/>
        <v>43171</v>
      </c>
      <c r="U12" s="14">
        <f t="shared" si="2"/>
        <v>43172</v>
      </c>
      <c r="V12" s="14">
        <f t="shared" si="2"/>
        <v>43173</v>
      </c>
      <c r="W12" s="14">
        <f t="shared" si="2"/>
        <v>43174</v>
      </c>
      <c r="X12" s="14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4">
        <f t="shared" si="2"/>
        <v>43185</v>
      </c>
      <c r="U14" s="14">
        <f t="shared" si="2"/>
        <v>43186</v>
      </c>
      <c r="V14" s="14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5" s="1" customFormat="1" ht="15">
      <c r="I16"/>
      <c r="J16" s="26"/>
      <c r="R16" s="34"/>
      <c r="AC16" s="232" t="s">
        <v>80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0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5</v>
      </c>
      <c r="AE18" s="234"/>
    </row>
    <row r="19" spans="1:32" s="1" customFormat="1" ht="15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4">
        <f t="shared" si="4"/>
        <v>43222</v>
      </c>
      <c r="N19" s="14">
        <f t="shared" si="4"/>
        <v>43223</v>
      </c>
      <c r="O19" s="14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4">
        <f t="shared" si="5"/>
        <v>43252</v>
      </c>
      <c r="Y19" s="10">
        <f t="shared" si="5"/>
        <v>43253</v>
      </c>
      <c r="Z19" s="10">
        <f t="shared" si="5"/>
        <v>43254</v>
      </c>
      <c r="AC19" s="51" t="s">
        <v>22</v>
      </c>
      <c r="AD19" s="237">
        <f>AD18+AD17</f>
        <v>5</v>
      </c>
      <c r="AE19" s="237"/>
    </row>
    <row r="20" spans="1:32" s="1" customFormat="1" ht="15">
      <c r="A20" s="6">
        <v>14</v>
      </c>
      <c r="B20" s="13">
        <f t="shared" si="3"/>
        <v>43192</v>
      </c>
      <c r="C20" s="13">
        <f t="shared" si="3"/>
        <v>43193</v>
      </c>
      <c r="D20" s="14">
        <f t="shared" si="3"/>
        <v>43194</v>
      </c>
      <c r="E20" s="14">
        <f t="shared" si="3"/>
        <v>43195</v>
      </c>
      <c r="F20" s="14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14">
        <f t="shared" si="4"/>
        <v>43227</v>
      </c>
      <c r="L20" s="14">
        <f t="shared" si="4"/>
        <v>43228</v>
      </c>
      <c r="M20" s="14">
        <f t="shared" si="4"/>
        <v>43229</v>
      </c>
      <c r="N20" s="14">
        <f t="shared" si="4"/>
        <v>43230</v>
      </c>
      <c r="O20" s="14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14">
        <f t="shared" si="5"/>
        <v>43255</v>
      </c>
      <c r="U20" s="14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</row>
    <row r="21" spans="1:32" s="1" customFormat="1" ht="15">
      <c r="A21" s="6">
        <v>15</v>
      </c>
      <c r="B21" s="14">
        <f t="shared" si="3"/>
        <v>43199</v>
      </c>
      <c r="C21" s="14">
        <f t="shared" si="3"/>
        <v>43200</v>
      </c>
      <c r="D21" s="14">
        <f t="shared" si="3"/>
        <v>43201</v>
      </c>
      <c r="E21" s="14">
        <f t="shared" si="3"/>
        <v>43202</v>
      </c>
      <c r="F21" s="14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14">
        <f t="shared" si="4"/>
        <v>43235</v>
      </c>
      <c r="M21" s="14">
        <f t="shared" si="4"/>
        <v>43236</v>
      </c>
      <c r="N21" s="14">
        <f t="shared" si="4"/>
        <v>43237</v>
      </c>
      <c r="O21" s="14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4">
        <f t="shared" si="5"/>
        <v>43262</v>
      </c>
      <c r="U21" s="14">
        <f t="shared" si="5"/>
        <v>43263</v>
      </c>
      <c r="V21" s="14">
        <f t="shared" si="5"/>
        <v>43264</v>
      </c>
      <c r="W21" s="14">
        <f t="shared" si="5"/>
        <v>43265</v>
      </c>
      <c r="X21" s="14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5">
      <c r="A22" s="6">
        <v>16</v>
      </c>
      <c r="B22" s="14">
        <f t="shared" si="3"/>
        <v>43206</v>
      </c>
      <c r="C22" s="14">
        <f t="shared" si="3"/>
        <v>43207</v>
      </c>
      <c r="D22" s="14">
        <f t="shared" si="3"/>
        <v>43208</v>
      </c>
      <c r="E22" s="14">
        <f t="shared" si="3"/>
        <v>43209</v>
      </c>
      <c r="F22" s="14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4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4">
        <f t="shared" si="5"/>
        <v>43269</v>
      </c>
      <c r="U22" s="14">
        <f t="shared" si="5"/>
        <v>43270</v>
      </c>
      <c r="V22" s="14">
        <f t="shared" si="5"/>
        <v>43271</v>
      </c>
      <c r="W22" s="14">
        <f t="shared" si="5"/>
        <v>43272</v>
      </c>
      <c r="X22" s="14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3"/>
        <v>43213</v>
      </c>
      <c r="C23" s="13">
        <f t="shared" si="3"/>
        <v>43214</v>
      </c>
      <c r="D23" s="13">
        <f t="shared" si="3"/>
        <v>43215</v>
      </c>
      <c r="E23" s="13">
        <f t="shared" si="3"/>
        <v>43216</v>
      </c>
      <c r="F23" s="13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4">
        <f t="shared" si="4"/>
        <v>43248</v>
      </c>
      <c r="L23" s="14">
        <f t="shared" si="4"/>
        <v>43249</v>
      </c>
      <c r="M23" s="14">
        <f t="shared" si="4"/>
        <v>43250</v>
      </c>
      <c r="N23" s="14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82">
        <f t="shared" si="5"/>
        <v>43276</v>
      </c>
      <c r="U23" s="82">
        <f t="shared" si="5"/>
        <v>43277</v>
      </c>
      <c r="V23" s="82">
        <f t="shared" si="5"/>
        <v>43278</v>
      </c>
      <c r="W23" s="82">
        <f t="shared" si="5"/>
        <v>43279</v>
      </c>
      <c r="X23" s="82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CONTARPORCOLOR(AC8,B8:Z48)</f>
        <v>27</v>
      </c>
      <c r="AE23" s="237"/>
    </row>
    <row r="24" spans="1:32" s="1" customFormat="1" ht="15">
      <c r="A24" s="6">
        <v>18</v>
      </c>
      <c r="B24" s="13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 t="s">
        <v>93</v>
      </c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4">
        <f t="shared" si="7"/>
        <v>43313</v>
      </c>
      <c r="N28" s="14">
        <f t="shared" si="7"/>
        <v>43314</v>
      </c>
      <c r="O28" s="14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/>
      <c r="AD28" s="49"/>
      <c r="AE28" s="49"/>
    </row>
    <row r="29" spans="1:32" s="1" customFormat="1" ht="15">
      <c r="A29" s="6">
        <v>27</v>
      </c>
      <c r="B29" s="14">
        <f t="shared" si="6"/>
        <v>43283</v>
      </c>
      <c r="C29" s="14">
        <f t="shared" si="6"/>
        <v>43284</v>
      </c>
      <c r="D29" s="14">
        <f t="shared" si="6"/>
        <v>43285</v>
      </c>
      <c r="E29" s="14">
        <f t="shared" si="6"/>
        <v>43286</v>
      </c>
      <c r="F29" s="14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82">
        <f t="shared" si="7"/>
        <v>43318</v>
      </c>
      <c r="L29" s="82">
        <f t="shared" si="7"/>
        <v>43319</v>
      </c>
      <c r="M29" s="82">
        <f t="shared" si="7"/>
        <v>43320</v>
      </c>
      <c r="N29" s="82">
        <f t="shared" si="7"/>
        <v>43321</v>
      </c>
      <c r="O29" s="82">
        <f t="shared" si="7"/>
        <v>43322</v>
      </c>
      <c r="P29" s="10">
        <f t="shared" si="7"/>
        <v>43323</v>
      </c>
      <c r="Q29" s="10">
        <f t="shared" si="7"/>
        <v>43324</v>
      </c>
      <c r="R29" s="27"/>
      <c r="S29" s="6">
        <v>36</v>
      </c>
      <c r="T29" s="14">
        <f t="shared" si="8"/>
        <v>43346</v>
      </c>
      <c r="U29" s="14">
        <f t="shared" si="8"/>
        <v>43347</v>
      </c>
      <c r="V29" s="14">
        <f t="shared" si="8"/>
        <v>43348</v>
      </c>
      <c r="W29" s="14">
        <f t="shared" si="8"/>
        <v>43349</v>
      </c>
      <c r="X29" s="14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82">
        <f t="shared" si="7"/>
        <v>43325</v>
      </c>
      <c r="L30" s="82">
        <f t="shared" si="7"/>
        <v>43326</v>
      </c>
      <c r="M30" s="9">
        <f t="shared" si="7"/>
        <v>43327</v>
      </c>
      <c r="N30" s="82">
        <f t="shared" si="7"/>
        <v>43328</v>
      </c>
      <c r="O30" s="82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36">
        <f t="shared" si="8"/>
        <v>43353</v>
      </c>
      <c r="U30" s="14">
        <f t="shared" si="8"/>
        <v>43354</v>
      </c>
      <c r="V30" s="14">
        <f t="shared" si="8"/>
        <v>43355</v>
      </c>
      <c r="W30" s="14">
        <f t="shared" si="8"/>
        <v>43356</v>
      </c>
      <c r="X30" s="14">
        <f t="shared" si="8"/>
        <v>43357</v>
      </c>
      <c r="Y30" s="10">
        <f t="shared" si="8"/>
        <v>43358</v>
      </c>
      <c r="Z30" s="10">
        <f t="shared" si="8"/>
        <v>43359</v>
      </c>
      <c r="AC30" s="49"/>
      <c r="AD30" s="49"/>
      <c r="AE30" s="49"/>
    </row>
    <row r="31" spans="1:32" s="1" customFormat="1" ht="15">
      <c r="A31" s="6">
        <v>29</v>
      </c>
      <c r="B31" s="14">
        <f t="shared" si="6"/>
        <v>43297</v>
      </c>
      <c r="C31" s="14">
        <f t="shared" si="6"/>
        <v>43298</v>
      </c>
      <c r="D31" s="14">
        <f t="shared" si="6"/>
        <v>43299</v>
      </c>
      <c r="E31" s="14">
        <f t="shared" si="6"/>
        <v>43300</v>
      </c>
      <c r="F31" s="14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82">
        <f t="shared" si="7"/>
        <v>43332</v>
      </c>
      <c r="L31" s="82">
        <f t="shared" si="7"/>
        <v>43333</v>
      </c>
      <c r="M31" s="82">
        <f t="shared" si="7"/>
        <v>43334</v>
      </c>
      <c r="N31" s="82">
        <f t="shared" si="7"/>
        <v>43335</v>
      </c>
      <c r="O31" s="82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37">
        <f t="shared" si="8"/>
        <v>43360</v>
      </c>
      <c r="U31" s="14">
        <f t="shared" si="8"/>
        <v>43361</v>
      </c>
      <c r="V31" s="14">
        <f t="shared" si="8"/>
        <v>43362</v>
      </c>
      <c r="W31" s="14">
        <f t="shared" si="8"/>
        <v>43363</v>
      </c>
      <c r="X31" s="14">
        <f t="shared" si="8"/>
        <v>43364</v>
      </c>
      <c r="Y31" s="10">
        <f t="shared" si="8"/>
        <v>43365</v>
      </c>
      <c r="Z31" s="10">
        <f t="shared" si="8"/>
        <v>43366</v>
      </c>
      <c r="AC31" s="49"/>
      <c r="AD31" s="49"/>
      <c r="AE31" s="49"/>
    </row>
    <row r="32" spans="1:32" s="1" customFormat="1" ht="15">
      <c r="A32" s="6">
        <v>30</v>
      </c>
      <c r="B32" s="14">
        <f t="shared" si="6"/>
        <v>43304</v>
      </c>
      <c r="C32" s="14">
        <f t="shared" si="6"/>
        <v>43305</v>
      </c>
      <c r="D32" s="14">
        <f t="shared" si="6"/>
        <v>43306</v>
      </c>
      <c r="E32" s="14">
        <f t="shared" si="6"/>
        <v>43307</v>
      </c>
      <c r="F32" s="14">
        <f t="shared" si="6"/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14">
        <f t="shared" si="7"/>
        <v>43339</v>
      </c>
      <c r="L32" s="14">
        <f t="shared" si="7"/>
        <v>43340</v>
      </c>
      <c r="M32" s="14">
        <f t="shared" si="7"/>
        <v>43341</v>
      </c>
      <c r="N32" s="14">
        <f t="shared" si="7"/>
        <v>43342</v>
      </c>
      <c r="O32" s="14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</row>
    <row r="33" spans="1:32" s="1" customFormat="1" ht="15">
      <c r="A33" s="6">
        <v>31</v>
      </c>
      <c r="B33" s="14">
        <f t="shared" si="6"/>
        <v>43311</v>
      </c>
      <c r="C33" s="14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13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</row>
    <row r="38" spans="1:32" s="1" customFormat="1" ht="15">
      <c r="A38" s="6">
        <v>41</v>
      </c>
      <c r="B38" s="14">
        <f t="shared" si="9"/>
        <v>43381</v>
      </c>
      <c r="C38" s="14">
        <f t="shared" si="9"/>
        <v>43382</v>
      </c>
      <c r="D38" s="14">
        <f t="shared" si="9"/>
        <v>43383</v>
      </c>
      <c r="E38" s="14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4">
        <f t="shared" si="11"/>
        <v>43437</v>
      </c>
      <c r="U38" s="14">
        <f t="shared" si="11"/>
        <v>43438</v>
      </c>
      <c r="V38" s="14">
        <f t="shared" si="11"/>
        <v>43439</v>
      </c>
      <c r="W38" s="7">
        <f t="shared" si="11"/>
        <v>43440</v>
      </c>
      <c r="X38" s="11">
        <f t="shared" si="11"/>
        <v>43441</v>
      </c>
      <c r="Y38" s="10">
        <f t="shared" si="11"/>
        <v>43442</v>
      </c>
      <c r="Z38" s="10">
        <f t="shared" si="11"/>
        <v>43443</v>
      </c>
    </row>
    <row r="39" spans="1:32" s="1" customFormat="1" ht="15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14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3">
        <f t="shared" si="11"/>
        <v>43444</v>
      </c>
      <c r="U39" s="82">
        <f t="shared" si="11"/>
        <v>43445</v>
      </c>
      <c r="V39" s="82">
        <f t="shared" si="11"/>
        <v>43446</v>
      </c>
      <c r="W39" s="82">
        <f t="shared" si="11"/>
        <v>43447</v>
      </c>
      <c r="X39" s="82">
        <f t="shared" si="11"/>
        <v>43448</v>
      </c>
      <c r="Y39" s="10">
        <f t="shared" si="11"/>
        <v>43449</v>
      </c>
      <c r="Z39" s="10">
        <f t="shared" si="11"/>
        <v>43450</v>
      </c>
    </row>
    <row r="40" spans="1:32" s="1" customFormat="1" ht="15">
      <c r="A40" s="6">
        <v>43</v>
      </c>
      <c r="B40" s="14">
        <f t="shared" si="9"/>
        <v>43395</v>
      </c>
      <c r="C40" s="14">
        <f t="shared" si="9"/>
        <v>43396</v>
      </c>
      <c r="D40" s="14">
        <f t="shared" si="9"/>
        <v>43397</v>
      </c>
      <c r="E40" s="14">
        <f t="shared" si="9"/>
        <v>43398</v>
      </c>
      <c r="F40" s="14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4">
        <f t="shared" si="10"/>
        <v>43423</v>
      </c>
      <c r="L40" s="14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82">
        <f t="shared" si="11"/>
        <v>43451</v>
      </c>
      <c r="U40" s="82">
        <f t="shared" si="11"/>
        <v>43452</v>
      </c>
      <c r="V40" s="82">
        <f t="shared" si="11"/>
        <v>43453</v>
      </c>
      <c r="W40" s="82">
        <f t="shared" si="11"/>
        <v>43454</v>
      </c>
      <c r="X40" s="82">
        <f t="shared" si="11"/>
        <v>43455</v>
      </c>
      <c r="Y40" s="10">
        <f t="shared" si="11"/>
        <v>43456</v>
      </c>
      <c r="Z40" s="10">
        <f t="shared" si="11"/>
        <v>43457</v>
      </c>
    </row>
    <row r="41" spans="1:32" s="1" customFormat="1" ht="15">
      <c r="A41" s="6">
        <v>44</v>
      </c>
      <c r="B41" s="14">
        <f t="shared" si="9"/>
        <v>43402</v>
      </c>
      <c r="C41" s="14">
        <f t="shared" si="9"/>
        <v>43403</v>
      </c>
      <c r="D41" s="14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4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82">
        <f t="shared" si="11"/>
        <v>43460</v>
      </c>
      <c r="W41" s="82">
        <f t="shared" si="11"/>
        <v>43461</v>
      </c>
      <c r="X41" s="82">
        <f t="shared" si="11"/>
        <v>43462</v>
      </c>
      <c r="Y41" s="10">
        <f t="shared" si="11"/>
        <v>43463</v>
      </c>
      <c r="Z41" s="10">
        <f t="shared" si="11"/>
        <v>43464</v>
      </c>
    </row>
    <row r="42" spans="1:32" s="1" customFormat="1" ht="15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13">
        <v>2</v>
      </c>
      <c r="E46" s="13">
        <v>3</v>
      </c>
      <c r="F46" s="13">
        <v>4</v>
      </c>
      <c r="G46" s="10">
        <v>5</v>
      </c>
      <c r="H46" s="10">
        <v>6</v>
      </c>
      <c r="T46" s="39"/>
    </row>
    <row r="47" spans="1:32">
      <c r="B47" s="9">
        <v>7</v>
      </c>
      <c r="C47" s="13">
        <v>8</v>
      </c>
      <c r="D47" s="13">
        <v>9</v>
      </c>
      <c r="E47" s="13">
        <v>10</v>
      </c>
      <c r="F47" s="13">
        <v>11</v>
      </c>
      <c r="G47" s="10">
        <v>12</v>
      </c>
      <c r="H47" s="10">
        <v>13</v>
      </c>
    </row>
    <row r="48" spans="1:32">
      <c r="B48" s="13" t="str">
        <f t="shared" ref="B48:H51" si="12">IF(MONTH($T$35)&lt;&gt;MONTH($T$35-(WEEKDAY($T$35,1)-($K$4-1))-IF((WEEKDAY($T$35,1)-($K$4-1))&lt;=0,7,0)+(ROW(B48)-ROW($T$37))*7+(COLUMN(B48)-COLUMN($T$37)+1)),"",$T$35-(WEEKDAY($T$35,1)-($K$4-1))-IF((WEEKDAY($T$35,1)-($K$4-1))&lt;=0,7,0)+(ROW(B48)-ROW($T$37))*7+(COLUMN(B48)-COLUMN($T$37)+1))</f>
        <v/>
      </c>
      <c r="C48" s="13" t="str">
        <f t="shared" si="12"/>
        <v/>
      </c>
      <c r="D48" s="13" t="str">
        <f t="shared" si="12"/>
        <v/>
      </c>
      <c r="E48" s="13" t="str">
        <f t="shared" si="12"/>
        <v/>
      </c>
      <c r="F48" s="13" t="str">
        <f t="shared" si="12"/>
        <v/>
      </c>
      <c r="G48" s="20" t="str">
        <f t="shared" si="12"/>
        <v/>
      </c>
      <c r="H48" s="20" t="str">
        <f t="shared" si="12"/>
        <v/>
      </c>
    </row>
    <row r="49" spans="2:8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</row>
    <row r="50" spans="2:8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</row>
    <row r="51" spans="2:8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1" priority="1" stopIfTrue="1" operator="equal">
      <formula>""</formula>
    </cfRule>
    <cfRule type="cellIs" dxfId="0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scale="7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2FC38-8EB1-452E-B647-81065FB08651}">
  <sheetPr codeName="Hoja124">
    <tabColor theme="8" tint="0.39997558519241921"/>
    <pageSetUpPr fitToPage="1"/>
  </sheetPr>
  <dimension ref="A1:AS51"/>
  <sheetViews>
    <sheetView showGridLines="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283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23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61">
        <v>3</v>
      </c>
      <c r="C11" s="161">
        <v>4</v>
      </c>
      <c r="D11" s="161">
        <v>5</v>
      </c>
      <c r="E11" s="170">
        <v>6</v>
      </c>
      <c r="F11" s="161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231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61">
        <v>10</v>
      </c>
      <c r="C12" s="161">
        <v>11</v>
      </c>
      <c r="D12" s="161">
        <v>12</v>
      </c>
      <c r="E12" s="161">
        <v>13</v>
      </c>
      <c r="F12" s="161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61">
        <v>17</v>
      </c>
      <c r="C13" s="161">
        <v>18</v>
      </c>
      <c r="D13" s="161">
        <v>19</v>
      </c>
      <c r="E13" s="161">
        <v>20</v>
      </c>
      <c r="F13" s="161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-3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23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19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99" priority="1" stopIfTrue="1" operator="equal">
      <formula>""</formula>
    </cfRule>
    <cfRule type="cellIs" dxfId="198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F04D0-2C09-48B0-B94C-257C36456DB2}">
  <sheetPr codeName="Hoja125">
    <tabColor theme="8" tint="0.39997558519241921"/>
    <pageSetUpPr fitToPage="1"/>
  </sheetPr>
  <dimension ref="A1:AS51"/>
  <sheetViews>
    <sheetView showGridLines="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282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26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35">
        <v>3</v>
      </c>
      <c r="C11" s="135">
        <v>4</v>
      </c>
      <c r="D11" s="135">
        <v>5</v>
      </c>
      <c r="E11" s="170">
        <v>6</v>
      </c>
      <c r="F11" s="161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244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35">
        <v>10</v>
      </c>
      <c r="C12" s="135">
        <v>11</v>
      </c>
      <c r="D12" s="135">
        <v>12</v>
      </c>
      <c r="E12" s="135">
        <v>13</v>
      </c>
      <c r="F12" s="135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0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26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22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97" priority="1" stopIfTrue="1" operator="equal">
      <formula>""</formula>
    </cfRule>
    <cfRule type="cellIs" dxfId="196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51C97-D839-45B1-8489-BAB2CBF2CD96}">
  <sheetPr codeName="Hoja126">
    <tabColor theme="7" tint="-0.499984740745262"/>
    <pageSetUpPr fitToPage="1"/>
  </sheetPr>
  <dimension ref="A1:AS51"/>
  <sheetViews>
    <sheetView showGridLines="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281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28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35">
        <v>3</v>
      </c>
      <c r="C11" s="135">
        <v>4</v>
      </c>
      <c r="D11" s="135">
        <v>5</v>
      </c>
      <c r="E11" s="170">
        <v>6</v>
      </c>
      <c r="F11" s="161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239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61">
        <v>10</v>
      </c>
      <c r="C12" s="161">
        <v>11</v>
      </c>
      <c r="D12" s="161">
        <v>12</v>
      </c>
      <c r="E12" s="161">
        <v>13</v>
      </c>
      <c r="F12" s="161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2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28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24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95" priority="1" stopIfTrue="1" operator="equal">
      <formula>""</formula>
    </cfRule>
    <cfRule type="cellIs" dxfId="194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003F0-DFB4-4578-8D9B-A11E89581500}">
  <sheetPr codeName="Hoja127">
    <tabColor theme="7" tint="-0.499984740745262"/>
    <pageSetUpPr fitToPage="1"/>
  </sheetPr>
  <dimension ref="A1:AS51"/>
  <sheetViews>
    <sheetView showGridLines="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245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25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61">
        <v>3</v>
      </c>
      <c r="C11" s="161">
        <v>4</v>
      </c>
      <c r="D11" s="161">
        <v>5</v>
      </c>
      <c r="E11" s="170">
        <v>6</v>
      </c>
      <c r="F11" s="161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241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35">
        <v>10</v>
      </c>
      <c r="C12" s="135">
        <v>11</v>
      </c>
      <c r="D12" s="135">
        <v>12</v>
      </c>
      <c r="E12" s="135">
        <v>13</v>
      </c>
      <c r="F12" s="135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-1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25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21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93" priority="1" stopIfTrue="1" operator="equal">
      <formula>""</formula>
    </cfRule>
    <cfRule type="cellIs" dxfId="192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A6B1C-B604-4007-AF22-7BD61C3E7999}">
  <sheetPr codeName="Hoja128">
    <tabColor theme="7" tint="-0.499984740745262"/>
    <pageSetUpPr fitToPage="1"/>
  </sheetPr>
  <dimension ref="A1:AS51"/>
  <sheetViews>
    <sheetView showGridLines="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285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26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35">
        <v>3</v>
      </c>
      <c r="C11" s="135">
        <v>4</v>
      </c>
      <c r="D11" s="135">
        <v>5</v>
      </c>
      <c r="E11" s="170">
        <v>6</v>
      </c>
      <c r="F11" s="161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244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35">
        <v>10</v>
      </c>
      <c r="C12" s="135">
        <v>11</v>
      </c>
      <c r="D12" s="135">
        <v>12</v>
      </c>
      <c r="E12" s="135">
        <v>13</v>
      </c>
      <c r="F12" s="135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0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26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22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91" priority="1" stopIfTrue="1" operator="equal">
      <formula>""</formula>
    </cfRule>
    <cfRule type="cellIs" dxfId="190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04E4F-7529-4B3E-9DCA-FB962026C5D3}">
  <sheetPr codeName="Hoja121">
    <tabColor theme="7" tint="0.59999389629810485"/>
    <pageSetUpPr fitToPage="1"/>
  </sheetPr>
  <dimension ref="A1:AS51"/>
  <sheetViews>
    <sheetView showGridLines="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286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25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61">
        <v>3</v>
      </c>
      <c r="C11" s="161">
        <v>4</v>
      </c>
      <c r="D11" s="161">
        <v>5</v>
      </c>
      <c r="E11" s="170">
        <v>6</v>
      </c>
      <c r="F11" s="161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236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61">
        <v>10</v>
      </c>
      <c r="C12" s="161">
        <v>11</v>
      </c>
      <c r="D12" s="161">
        <v>12</v>
      </c>
      <c r="E12" s="161">
        <v>13</v>
      </c>
      <c r="F12" s="161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-1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25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21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89" priority="1" stopIfTrue="1" operator="equal">
      <formula>""</formula>
    </cfRule>
    <cfRule type="cellIs" dxfId="188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9ED75-C3F4-4453-8EFB-7E62856262C7}">
  <sheetPr codeName="Hoja122">
    <tabColor theme="7" tint="0.59999389629810485"/>
    <pageSetUpPr fitToPage="1"/>
  </sheetPr>
  <dimension ref="A1:AS51"/>
  <sheetViews>
    <sheetView showGridLines="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287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27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35">
        <v>3</v>
      </c>
      <c r="C11" s="135">
        <v>4</v>
      </c>
      <c r="D11" s="135">
        <v>5</v>
      </c>
      <c r="E11" s="170">
        <v>6</v>
      </c>
      <c r="F11" s="161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244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35">
        <v>10</v>
      </c>
      <c r="C12" s="135">
        <v>11</v>
      </c>
      <c r="D12" s="135">
        <v>12</v>
      </c>
      <c r="E12" s="135">
        <v>13</v>
      </c>
      <c r="F12" s="135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1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27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23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87" priority="1" stopIfTrue="1" operator="equal">
      <formula>""</formula>
    </cfRule>
    <cfRule type="cellIs" dxfId="186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E5330-8B65-415E-B37D-72FF2F68F5E3}">
  <sheetPr codeName="Hoja123">
    <tabColor theme="5" tint="-0.249977111117893"/>
    <pageSetUpPr fitToPage="1"/>
  </sheetPr>
  <dimension ref="A1:AS51"/>
  <sheetViews>
    <sheetView showGridLines="0" topLeftCell="A4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288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26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35">
        <v>3</v>
      </c>
      <c r="C11" s="135">
        <v>4</v>
      </c>
      <c r="D11" s="135">
        <v>5</v>
      </c>
      <c r="E11" s="170">
        <v>6</v>
      </c>
      <c r="F11" s="135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245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35">
        <v>10</v>
      </c>
      <c r="C12" s="135">
        <v>11</v>
      </c>
      <c r="D12" s="135">
        <v>12</v>
      </c>
      <c r="E12" s="135">
        <v>13</v>
      </c>
      <c r="F12" s="135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0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26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22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85" priority="1" stopIfTrue="1" operator="equal">
      <formula>""</formula>
    </cfRule>
    <cfRule type="cellIs" dxfId="184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4F88B-5BCB-4529-976C-27D0147FC107}">
  <sheetPr codeName="Hoja117">
    <tabColor theme="5" tint="-0.249977111117893"/>
    <pageSetUpPr fitToPage="1"/>
  </sheetPr>
  <dimension ref="A1:AS51"/>
  <sheetViews>
    <sheetView showGridLines="0" topLeftCell="A4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290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25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8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61">
        <v>3</v>
      </c>
      <c r="C11" s="161">
        <v>4</v>
      </c>
      <c r="D11" s="161">
        <v>5</v>
      </c>
      <c r="E11" s="170">
        <v>6</v>
      </c>
      <c r="F11" s="161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241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35">
        <v>10</v>
      </c>
      <c r="C12" s="135">
        <v>11</v>
      </c>
      <c r="D12" s="135">
        <v>12</v>
      </c>
      <c r="E12" s="135">
        <v>13</v>
      </c>
      <c r="F12" s="135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-1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89" t="s">
        <v>22</v>
      </c>
      <c r="AD19" s="237">
        <f>AD18+AD17</f>
        <v>25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21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  <mergeCell ref="B6:Z6"/>
    <mergeCell ref="B8:H8"/>
    <mergeCell ref="K8:Q8"/>
    <mergeCell ref="T8:Z8"/>
    <mergeCell ref="B26:H26"/>
    <mergeCell ref="K26:Q26"/>
    <mergeCell ref="T26:Z26"/>
    <mergeCell ref="AC14:AD14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AD24:AE24"/>
    <mergeCell ref="L48:Y50"/>
    <mergeCell ref="B35:H35"/>
    <mergeCell ref="K35:Q35"/>
    <mergeCell ref="T35:Z35"/>
    <mergeCell ref="B43:H43"/>
    <mergeCell ref="B44:H44"/>
    <mergeCell ref="K45:Z46"/>
  </mergeCells>
  <conditionalFormatting sqref="B46:H51">
    <cfRule type="cellIs" dxfId="183" priority="1" stopIfTrue="1" operator="equal">
      <formula>""</formula>
    </cfRule>
    <cfRule type="cellIs" dxfId="182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61">
    <tabColor rgb="FFFF0000"/>
    <pageSetUpPr fitToPage="1"/>
  </sheetPr>
  <dimension ref="A1:AT51"/>
  <sheetViews>
    <sheetView showGridLines="0" zoomScale="85" zoomScaleNormal="85" workbookViewId="0">
      <selection activeCell="AC33" sqref="AC33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6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31</v>
      </c>
      <c r="Z1" s="219"/>
    </row>
    <row r="2" spans="1:46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6">
      <c r="B3" s="223" t="s">
        <v>1</v>
      </c>
      <c r="C3" s="223"/>
      <c r="D3" s="223"/>
      <c r="E3" s="61"/>
      <c r="F3" s="223" t="s">
        <v>2</v>
      </c>
      <c r="G3" s="223"/>
      <c r="H3" s="223"/>
      <c r="I3" s="91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6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6" ht="3.75" customHeight="1">
      <c r="T5" s="39"/>
    </row>
    <row r="6" spans="1:46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6">
      <c r="AC7" s="100"/>
      <c r="AD7" s="41" t="s">
        <v>6</v>
      </c>
      <c r="AE7" s="42"/>
      <c r="AF7">
        <f>CONTARPORCOLOR(AC7,B10:Z51)</f>
        <v>20</v>
      </c>
    </row>
    <row r="8" spans="1:46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6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6" s="1" customFormat="1" ht="15.75" thickBot="1">
      <c r="A10" s="128">
        <v>1</v>
      </c>
      <c r="B10" s="129"/>
      <c r="C10" s="130"/>
      <c r="D10" s="131">
        <v>1</v>
      </c>
      <c r="E10" s="132">
        <v>2</v>
      </c>
      <c r="F10" s="13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F10" s="1" t="s">
        <v>9</v>
      </c>
      <c r="AG10" s="32" t="s">
        <v>10</v>
      </c>
      <c r="AH10" s="32" t="s">
        <v>11</v>
      </c>
      <c r="AI10" s="32" t="s">
        <v>12</v>
      </c>
      <c r="AJ10" s="32" t="s">
        <v>13</v>
      </c>
      <c r="AK10" s="32" t="s">
        <v>14</v>
      </c>
      <c r="AL10" s="32" t="s">
        <v>15</v>
      </c>
      <c r="AM10" s="32" t="s">
        <v>16</v>
      </c>
      <c r="AN10" s="32" t="s">
        <v>17</v>
      </c>
      <c r="AO10" s="32" t="s">
        <v>18</v>
      </c>
      <c r="AP10" s="32" t="s">
        <v>19</v>
      </c>
      <c r="AQ10" s="32" t="s">
        <v>20</v>
      </c>
      <c r="AR10" s="32" t="s">
        <v>21</v>
      </c>
      <c r="AS10" s="55" t="s">
        <v>22</v>
      </c>
      <c r="AT10" s="1" t="s">
        <v>23</v>
      </c>
    </row>
    <row r="11" spans="1:46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F11" s="1">
        <f>CONTARPORCOLOR(AC9,B8:Z42)</f>
        <v>249</v>
      </c>
      <c r="AG11" s="1">
        <v>21</v>
      </c>
      <c r="AH11" s="1">
        <v>20</v>
      </c>
      <c r="AI11" s="1">
        <v>22</v>
      </c>
      <c r="AJ11" s="1">
        <v>19</v>
      </c>
      <c r="AK11" s="1">
        <v>19</v>
      </c>
      <c r="AL11" s="1">
        <v>22</v>
      </c>
      <c r="AM11" s="1">
        <v>23</v>
      </c>
      <c r="AN11" s="1">
        <v>21</v>
      </c>
      <c r="AO11" s="1">
        <v>21</v>
      </c>
      <c r="AP11" s="1">
        <v>21</v>
      </c>
      <c r="AQ11" s="1">
        <v>20</v>
      </c>
      <c r="AR11" s="1">
        <v>20</v>
      </c>
      <c r="AS11" s="56">
        <f>SUM(AG11:AR11)</f>
        <v>249</v>
      </c>
      <c r="AT11" s="1">
        <f>AS11*8</f>
        <v>1992</v>
      </c>
    </row>
    <row r="12" spans="1:46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31</v>
      </c>
      <c r="AS12" s="56"/>
    </row>
    <row r="13" spans="1:46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2">
        <v>21</v>
      </c>
      <c r="P13" s="133">
        <v>22</v>
      </c>
      <c r="Q13" s="133">
        <v>23</v>
      </c>
      <c r="R13" s="34"/>
      <c r="S13" s="128">
        <v>12</v>
      </c>
      <c r="T13" s="132">
        <v>16</v>
      </c>
      <c r="U13" s="132">
        <v>17</v>
      </c>
      <c r="V13" s="132">
        <v>18</v>
      </c>
      <c r="W13" s="132">
        <v>19</v>
      </c>
      <c r="X13" s="132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6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2">
        <v>23</v>
      </c>
      <c r="U14" s="132">
        <v>24</v>
      </c>
      <c r="V14" s="132">
        <v>25</v>
      </c>
      <c r="W14" s="132">
        <v>26</v>
      </c>
      <c r="X14" s="132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249</v>
      </c>
    </row>
    <row r="15" spans="1:46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6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0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31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90" t="s">
        <v>22</v>
      </c>
      <c r="AD19" s="237">
        <f>AD18+AD17</f>
        <v>31</v>
      </c>
      <c r="AE19" s="237"/>
    </row>
    <row r="20" spans="1:32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5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2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2">
        <v>22</v>
      </c>
      <c r="U23" s="132">
        <v>23</v>
      </c>
      <c r="V23" s="132">
        <v>24</v>
      </c>
      <c r="W23" s="132">
        <v>25</v>
      </c>
      <c r="X23" s="132">
        <v>26</v>
      </c>
      <c r="Y23" s="133">
        <v>27</v>
      </c>
      <c r="Z23" s="133">
        <v>28</v>
      </c>
      <c r="AC23" s="48">
        <v>2020</v>
      </c>
      <c r="AD23" s="237">
        <f>CONTARPORCOLOR(AC8,B10:Z51)</f>
        <v>0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 t="s">
        <v>29</v>
      </c>
      <c r="AD26" s="80">
        <v>1744</v>
      </c>
      <c r="AE26" s="80">
        <v>218</v>
      </c>
      <c r="AF26" s="1" t="s">
        <v>131</v>
      </c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 t="s">
        <v>32</v>
      </c>
      <c r="AD27" s="80">
        <f>AE14*8</f>
        <v>1992</v>
      </c>
      <c r="AE27" s="80">
        <f>AD27/8</f>
        <v>249</v>
      </c>
      <c r="AF27" s="1" t="s">
        <v>131</v>
      </c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5">
        <f t="shared" si="4"/>
        <v>44014</v>
      </c>
      <c r="F28" s="135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5">
        <f t="shared" si="6"/>
        <v>44075</v>
      </c>
      <c r="V28" s="135">
        <f t="shared" si="6"/>
        <v>44076</v>
      </c>
      <c r="W28" s="135">
        <f t="shared" si="6"/>
        <v>44077</v>
      </c>
      <c r="X28" s="135">
        <f t="shared" si="6"/>
        <v>44078</v>
      </c>
      <c r="Y28" s="133">
        <v>5</v>
      </c>
      <c r="Z28" s="133">
        <v>6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6</v>
      </c>
      <c r="C29" s="132">
        <v>7</v>
      </c>
      <c r="D29" s="132">
        <v>8</v>
      </c>
      <c r="E29" s="132">
        <v>9</v>
      </c>
      <c r="F29" s="132">
        <v>10</v>
      </c>
      <c r="G29" s="133">
        <v>11</v>
      </c>
      <c r="H29" s="133">
        <v>12</v>
      </c>
      <c r="I29"/>
      <c r="J29" s="128">
        <v>32</v>
      </c>
      <c r="K29" s="132">
        <v>3</v>
      </c>
      <c r="L29" s="132">
        <v>4</v>
      </c>
      <c r="M29" s="132">
        <v>5</v>
      </c>
      <c r="N29" s="132">
        <v>6</v>
      </c>
      <c r="O29" s="132">
        <v>7</v>
      </c>
      <c r="P29" s="133">
        <v>8</v>
      </c>
      <c r="Q29" s="133">
        <v>9</v>
      </c>
      <c r="R29" s="126"/>
      <c r="S29" s="128">
        <v>37</v>
      </c>
      <c r="T29" s="135">
        <v>7</v>
      </c>
      <c r="U29" s="131">
        <v>8</v>
      </c>
      <c r="V29" s="135">
        <v>9</v>
      </c>
      <c r="W29" s="135">
        <v>10</v>
      </c>
      <c r="X29" s="135">
        <v>11</v>
      </c>
      <c r="Y29" s="133">
        <v>12</v>
      </c>
      <c r="Z29" s="133">
        <v>13</v>
      </c>
      <c r="AC29" s="49"/>
      <c r="AD29" s="80">
        <f>AD27-AD26</f>
        <v>248</v>
      </c>
      <c r="AE29" s="80">
        <f>AE27-AE26</f>
        <v>31</v>
      </c>
      <c r="AF29" s="32" t="s">
        <v>37</v>
      </c>
    </row>
    <row r="30" spans="1:32" s="1" customFormat="1" ht="16.5" thickTop="1" thickBot="1">
      <c r="A30" s="128">
        <v>29</v>
      </c>
      <c r="B30" s="132">
        <v>13</v>
      </c>
      <c r="C30" s="132">
        <v>14</v>
      </c>
      <c r="D30" s="132">
        <v>15</v>
      </c>
      <c r="E30" s="132">
        <v>16</v>
      </c>
      <c r="F30" s="132">
        <v>17</v>
      </c>
      <c r="G30" s="133">
        <v>18</v>
      </c>
      <c r="H30" s="133">
        <v>19</v>
      </c>
      <c r="I30"/>
      <c r="J30" s="128">
        <v>33</v>
      </c>
      <c r="K30" s="132">
        <v>10</v>
      </c>
      <c r="L30" s="132">
        <v>11</v>
      </c>
      <c r="M30" s="132">
        <v>12</v>
      </c>
      <c r="N30" s="132">
        <v>13</v>
      </c>
      <c r="O30" s="132">
        <v>14</v>
      </c>
      <c r="P30" s="131">
        <v>15</v>
      </c>
      <c r="Q30" s="133">
        <v>16</v>
      </c>
      <c r="R30" s="126"/>
      <c r="S30" s="128">
        <v>38</v>
      </c>
      <c r="T30" s="137">
        <v>14</v>
      </c>
      <c r="U30" s="137">
        <v>15</v>
      </c>
      <c r="V30" s="137">
        <v>16</v>
      </c>
      <c r="W30" s="137">
        <v>17</v>
      </c>
      <c r="X30" s="137">
        <v>18</v>
      </c>
      <c r="Y30" s="138">
        <v>19</v>
      </c>
      <c r="Z30" s="138">
        <v>20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20</v>
      </c>
      <c r="C31" s="132">
        <v>21</v>
      </c>
      <c r="D31" s="132">
        <v>22</v>
      </c>
      <c r="E31" s="135">
        <v>23</v>
      </c>
      <c r="F31" s="132">
        <v>24</v>
      </c>
      <c r="G31" s="131">
        <v>25</v>
      </c>
      <c r="H31" s="133">
        <v>26</v>
      </c>
      <c r="I31"/>
      <c r="J31" s="128">
        <v>34</v>
      </c>
      <c r="K31" s="132">
        <v>17</v>
      </c>
      <c r="L31" s="132">
        <v>18</v>
      </c>
      <c r="M31" s="132">
        <v>19</v>
      </c>
      <c r="N31" s="132">
        <v>20</v>
      </c>
      <c r="O31" s="132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49"/>
      <c r="AD31" s="49"/>
      <c r="AE31" s="49"/>
    </row>
    <row r="32" spans="1:32" s="1" customFormat="1" ht="16.5" thickTop="1" thickBot="1">
      <c r="A32" s="128">
        <v>31</v>
      </c>
      <c r="B32" s="132">
        <v>27</v>
      </c>
      <c r="C32" s="132">
        <v>28</v>
      </c>
      <c r="D32" s="132">
        <v>29</v>
      </c>
      <c r="E32" s="132">
        <v>30</v>
      </c>
      <c r="F32" s="132">
        <v>31</v>
      </c>
      <c r="G32" s="133"/>
      <c r="H32" s="133"/>
      <c r="I32"/>
      <c r="J32" s="128">
        <v>35</v>
      </c>
      <c r="K32" s="132">
        <v>24</v>
      </c>
      <c r="L32" s="132">
        <v>25</v>
      </c>
      <c r="M32" s="132">
        <v>26</v>
      </c>
      <c r="N32" s="132">
        <v>27</v>
      </c>
      <c r="O32" s="132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  <c r="AC32" s="1" t="s">
        <v>155</v>
      </c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8</v>
      </c>
      <c r="D38" s="132">
        <v>9</v>
      </c>
      <c r="E38" s="132">
        <v>10</v>
      </c>
      <c r="F38" s="132">
        <v>11</v>
      </c>
      <c r="G38" s="131">
        <v>12</v>
      </c>
      <c r="H38" s="133">
        <v>13</v>
      </c>
      <c r="I38"/>
      <c r="J38" s="128">
        <v>45</v>
      </c>
      <c r="K38" s="131">
        <v>2</v>
      </c>
      <c r="L38" s="132">
        <v>3</v>
      </c>
      <c r="M38" s="132">
        <v>4</v>
      </c>
      <c r="N38" s="132">
        <v>5</v>
      </c>
      <c r="O38" s="132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2">
        <v>9</v>
      </c>
      <c r="W38" s="132">
        <v>10</v>
      </c>
      <c r="X38" s="132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2">
        <v>15</v>
      </c>
      <c r="D39" s="132">
        <v>16</v>
      </c>
      <c r="E39" s="132">
        <v>17</v>
      </c>
      <c r="F39" s="132">
        <v>18</v>
      </c>
      <c r="G39" s="133">
        <v>19</v>
      </c>
      <c r="H39" s="133">
        <v>20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5">
        <v>21</v>
      </c>
      <c r="U40" s="135">
        <v>22</v>
      </c>
      <c r="V40" s="135">
        <v>23</v>
      </c>
      <c r="W40" s="135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5">
        <v>28</v>
      </c>
      <c r="U41" s="135">
        <v>29</v>
      </c>
      <c r="V41" s="135">
        <v>30</v>
      </c>
      <c r="W41" s="135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4</v>
      </c>
      <c r="C47" s="82">
        <v>5</v>
      </c>
      <c r="D47" s="82">
        <v>6</v>
      </c>
      <c r="E47" s="82">
        <v>7</v>
      </c>
      <c r="F47" s="82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5">
    <mergeCell ref="Y1:Z1"/>
    <mergeCell ref="B2:M2"/>
    <mergeCell ref="T2:Z2"/>
    <mergeCell ref="K17:Q17"/>
    <mergeCell ref="T17:Z17"/>
    <mergeCell ref="B3:D3"/>
    <mergeCell ref="F3:H3"/>
    <mergeCell ref="K3:M3"/>
    <mergeCell ref="B1:L1"/>
    <mergeCell ref="N1:W1"/>
    <mergeCell ref="AD17:AE17"/>
    <mergeCell ref="AD18:AE18"/>
    <mergeCell ref="B4:D4"/>
    <mergeCell ref="F4:H4"/>
    <mergeCell ref="K4:M4"/>
    <mergeCell ref="B6:Z6"/>
    <mergeCell ref="B8:H8"/>
    <mergeCell ref="K8:Q8"/>
    <mergeCell ref="T8:Z8"/>
    <mergeCell ref="L48:Y50"/>
    <mergeCell ref="AC14:AD14"/>
    <mergeCell ref="B35:H35"/>
    <mergeCell ref="K35:Q35"/>
    <mergeCell ref="T35:Z35"/>
    <mergeCell ref="B43:H43"/>
    <mergeCell ref="B44:H44"/>
    <mergeCell ref="K45:Z46"/>
    <mergeCell ref="AD19:AE19"/>
    <mergeCell ref="AC22:AE22"/>
    <mergeCell ref="AD23:AE23"/>
    <mergeCell ref="B26:H26"/>
    <mergeCell ref="K26:Q26"/>
    <mergeCell ref="T26:Z26"/>
    <mergeCell ref="AC16:AE16"/>
    <mergeCell ref="B17:H17"/>
  </mergeCells>
  <conditionalFormatting sqref="B46:H51">
    <cfRule type="cellIs" dxfId="215" priority="1" stopIfTrue="1" operator="equal">
      <formula>""</formula>
    </cfRule>
    <cfRule type="cellIs" dxfId="214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EFF33-60F6-4EBF-83E1-3E56B3B8A325}">
  <sheetPr codeName="Hoja120">
    <tabColor theme="5" tint="0.59999389629810485"/>
    <pageSetUpPr fitToPage="1"/>
  </sheetPr>
  <dimension ref="A1:AS51"/>
  <sheetViews>
    <sheetView showGridLines="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289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27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61">
        <v>3</v>
      </c>
      <c r="C11" s="161">
        <v>4</v>
      </c>
      <c r="D11" s="161">
        <v>5</v>
      </c>
      <c r="E11" s="170">
        <v>6</v>
      </c>
      <c r="F11" s="161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236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61">
        <v>10</v>
      </c>
      <c r="C12" s="161">
        <v>11</v>
      </c>
      <c r="D12" s="161">
        <v>12</v>
      </c>
      <c r="E12" s="161">
        <v>13</v>
      </c>
      <c r="F12" s="161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1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27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23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81" priority="1" stopIfTrue="1" operator="equal">
      <formula>""</formula>
    </cfRule>
    <cfRule type="cellIs" dxfId="180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25BFB-101E-425C-BAB8-F2ACD4302413}">
  <sheetPr codeName="Hoja119">
    <tabColor theme="5" tint="0.59999389629810485"/>
    <pageSetUpPr fitToPage="1"/>
  </sheetPr>
  <dimension ref="A1:AS51"/>
  <sheetViews>
    <sheetView showGridLines="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291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26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61">
        <v>3</v>
      </c>
      <c r="C11" s="161">
        <v>4</v>
      </c>
      <c r="D11" s="161">
        <v>5</v>
      </c>
      <c r="E11" s="170">
        <v>6</v>
      </c>
      <c r="F11" s="161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241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35">
        <v>10</v>
      </c>
      <c r="C12" s="135">
        <v>11</v>
      </c>
      <c r="D12" s="135">
        <v>12</v>
      </c>
      <c r="E12" s="135">
        <v>13</v>
      </c>
      <c r="F12" s="135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0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26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22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79" priority="1" stopIfTrue="1" operator="equal">
      <formula>""</formula>
    </cfRule>
    <cfRule type="cellIs" dxfId="178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0">
    <tabColor rgb="FFFF0000"/>
    <pageSetUpPr fitToPage="1"/>
  </sheetPr>
  <dimension ref="A1:AS51"/>
  <sheetViews>
    <sheetView showGridLines="0" zoomScale="85" zoomScaleNormal="85" workbookViewId="0">
      <selection activeCell="AJ10" sqref="AJ10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30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22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14</v>
      </c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/>
      <c r="G10" s="171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71"/>
      <c r="Q10" s="171"/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71"/>
      <c r="Z10" s="171"/>
      <c r="AC10" s="34"/>
      <c r="AF10" s="32" t="s">
        <v>241</v>
      </c>
      <c r="AG10" s="32">
        <f>248*8</f>
        <v>1984</v>
      </c>
      <c r="AH10" s="32">
        <v>1744</v>
      </c>
      <c r="AI10" s="32">
        <f>AG10-AH10</f>
        <v>240</v>
      </c>
      <c r="AJ10" s="32">
        <f>AI10/8</f>
        <v>30</v>
      </c>
      <c r="AK10" s="32" t="s">
        <v>242</v>
      </c>
      <c r="AL10" s="32"/>
      <c r="AM10" s="32"/>
      <c r="AN10" s="32" t="s">
        <v>243</v>
      </c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3</v>
      </c>
      <c r="C11" s="135">
        <v>4</v>
      </c>
      <c r="D11" s="172">
        <v>5</v>
      </c>
      <c r="E11" s="135">
        <v>6</v>
      </c>
      <c r="F11" s="135">
        <v>7</v>
      </c>
      <c r="G11" s="171">
        <v>8</v>
      </c>
      <c r="H11" s="171">
        <v>9</v>
      </c>
      <c r="I11"/>
      <c r="J11" s="128">
        <v>6</v>
      </c>
      <c r="K11" s="132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248</v>
      </c>
      <c r="AF11" s="1">
        <f>CONTARPORCOLOR(AC9,B10:Z42)+4</f>
        <v>248</v>
      </c>
      <c r="AG11" s="1">
        <f>8*AF11</f>
        <v>1984</v>
      </c>
      <c r="AH11" s="1">
        <v>1744</v>
      </c>
      <c r="AI11" s="1">
        <f>AG11-AH11</f>
        <v>240</v>
      </c>
      <c r="AJ11" s="32">
        <f>AI11/8</f>
        <v>30</v>
      </c>
      <c r="AK11" s="32" t="s">
        <v>231</v>
      </c>
      <c r="AN11" s="32" t="s">
        <v>233</v>
      </c>
      <c r="AS11" s="56"/>
    </row>
    <row r="12" spans="1:45" s="1" customFormat="1" ht="16.5" thickTop="1" thickBot="1">
      <c r="A12" s="128">
        <v>3</v>
      </c>
      <c r="B12" s="135">
        <v>10</v>
      </c>
      <c r="C12" s="135">
        <v>11</v>
      </c>
      <c r="D12" s="135">
        <v>12</v>
      </c>
      <c r="E12" s="135">
        <v>13</v>
      </c>
      <c r="F12" s="135">
        <v>14</v>
      </c>
      <c r="G12" s="171">
        <v>15</v>
      </c>
      <c r="H12" s="171">
        <v>16</v>
      </c>
      <c r="I12"/>
      <c r="J12" s="128">
        <v>7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7" t="s">
        <v>267</v>
      </c>
      <c r="AD12" s="48"/>
      <c r="AE12" s="48">
        <v>8</v>
      </c>
      <c r="AF12" s="1">
        <f>248-22</f>
        <v>226</v>
      </c>
      <c r="AG12" s="1">
        <f>8*AF12</f>
        <v>1808</v>
      </c>
      <c r="AH12" s="1">
        <v>1744</v>
      </c>
      <c r="AI12" s="1">
        <f>AG12-AH12</f>
        <v>64</v>
      </c>
      <c r="AJ12" s="1">
        <f>AI12/8</f>
        <v>8</v>
      </c>
      <c r="AK12" s="32" t="s">
        <v>232</v>
      </c>
      <c r="AS12" s="56"/>
    </row>
    <row r="13" spans="1:45" s="1" customFormat="1" ht="16.5" thickTop="1" thickBot="1">
      <c r="A13" s="128">
        <v>4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8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268</v>
      </c>
      <c r="AD13" s="50"/>
      <c r="AE13" s="48">
        <v>22</v>
      </c>
      <c r="AN13" s="32" t="s">
        <v>234</v>
      </c>
    </row>
    <row r="14" spans="1:45" s="1" customFormat="1" ht="16.5" thickTop="1" thickBot="1">
      <c r="A14" s="128">
        <v>5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9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53" t="s">
        <v>269</v>
      </c>
      <c r="AD14" s="231"/>
      <c r="AE14" s="98">
        <v>248</v>
      </c>
    </row>
    <row r="15" spans="1:45" s="1" customFormat="1" ht="16.5" thickTop="1" thickBot="1">
      <c r="A15" s="128">
        <v>6</v>
      </c>
      <c r="B15" s="134">
        <v>31</v>
      </c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5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  <c r="AF15" s="1">
        <v>30</v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2020</v>
      </c>
      <c r="AD17" s="233">
        <v>0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6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21" t="s">
        <v>22</v>
      </c>
      <c r="AD19" s="237">
        <f>AD18+AD17</f>
        <v>30</v>
      </c>
      <c r="AE19" s="237"/>
      <c r="AG19" s="32" t="s">
        <v>237</v>
      </c>
    </row>
    <row r="20" spans="1:36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2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  <c r="AG20" s="32" t="s">
        <v>238</v>
      </c>
    </row>
    <row r="21" spans="1:36" s="1" customFormat="1" ht="16.5" thickTop="1" thickBot="1">
      <c r="A21" s="128">
        <v>16</v>
      </c>
      <c r="B21" s="132">
        <v>12</v>
      </c>
      <c r="C21" s="132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35">
        <v>10</v>
      </c>
      <c r="L21" s="135">
        <v>11</v>
      </c>
      <c r="M21" s="135">
        <v>12</v>
      </c>
      <c r="N21" s="172">
        <v>13</v>
      </c>
      <c r="O21" s="136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  <c r="AG21" s="32" t="s">
        <v>239</v>
      </c>
    </row>
    <row r="22" spans="1:36" s="1" customFormat="1" ht="16.5" thickTop="1" thickBot="1">
      <c r="A22" s="128">
        <v>17</v>
      </c>
      <c r="B22" s="132">
        <v>19</v>
      </c>
      <c r="C22" s="132">
        <v>20</v>
      </c>
      <c r="D22" s="132">
        <v>21</v>
      </c>
      <c r="E22" s="132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  <c r="AG22" s="32" t="s">
        <v>240</v>
      </c>
    </row>
    <row r="23" spans="1:36" s="1" customFormat="1" ht="16.5" thickTop="1" thickBot="1">
      <c r="A23" s="128">
        <v>18</v>
      </c>
      <c r="B23" s="93">
        <v>26</v>
      </c>
      <c r="C23" s="93">
        <v>27</v>
      </c>
      <c r="D23" s="93">
        <v>28</v>
      </c>
      <c r="E23" s="93">
        <v>29</v>
      </c>
      <c r="F23" s="93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2">
        <v>21</v>
      </c>
      <c r="U23" s="132">
        <v>22</v>
      </c>
      <c r="V23" s="132">
        <v>23</v>
      </c>
      <c r="W23" s="132">
        <v>24</v>
      </c>
      <c r="X23" s="132">
        <v>25</v>
      </c>
      <c r="Y23" s="171">
        <v>26</v>
      </c>
      <c r="Z23" s="171">
        <v>27</v>
      </c>
      <c r="AC23" s="48">
        <v>2020</v>
      </c>
      <c r="AD23" s="237">
        <f>CONTARPORCOLOR(AC8,B10:Z51)</f>
        <v>5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25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5">
        <v>1</v>
      </c>
      <c r="F28" s="135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5">
        <v>1</v>
      </c>
      <c r="W28" s="135">
        <v>2</v>
      </c>
      <c r="X28" s="135">
        <v>3</v>
      </c>
      <c r="Y28" s="171">
        <v>4</v>
      </c>
      <c r="Z28" s="171">
        <v>5</v>
      </c>
      <c r="AC28" s="49"/>
      <c r="AD28" s="81"/>
      <c r="AE28" s="81"/>
      <c r="AF28" s="32" t="s">
        <v>260</v>
      </c>
      <c r="AG28" s="32" t="s">
        <v>261</v>
      </c>
    </row>
    <row r="29" spans="1:36" s="1" customFormat="1" ht="16.5" thickTop="1" thickBot="1">
      <c r="A29" s="128">
        <v>28</v>
      </c>
      <c r="B29" s="132">
        <v>5</v>
      </c>
      <c r="C29" s="132">
        <v>6</v>
      </c>
      <c r="D29" s="132">
        <v>7</v>
      </c>
      <c r="E29" s="132">
        <v>8</v>
      </c>
      <c r="F29" s="132">
        <v>9</v>
      </c>
      <c r="G29" s="171">
        <v>10</v>
      </c>
      <c r="H29" s="171">
        <v>11</v>
      </c>
      <c r="I29"/>
      <c r="J29" s="128">
        <v>32</v>
      </c>
      <c r="K29" s="132">
        <v>2</v>
      </c>
      <c r="L29" s="132">
        <v>3</v>
      </c>
      <c r="M29" s="132">
        <v>4</v>
      </c>
      <c r="N29" s="132">
        <v>5</v>
      </c>
      <c r="O29" s="132">
        <v>6</v>
      </c>
      <c r="P29" s="171">
        <v>7</v>
      </c>
      <c r="Q29" s="171">
        <v>8</v>
      </c>
      <c r="R29" s="126"/>
      <c r="S29" s="128">
        <v>37</v>
      </c>
      <c r="T29" s="135">
        <v>6</v>
      </c>
      <c r="U29" s="135">
        <v>7</v>
      </c>
      <c r="V29" s="172">
        <v>8</v>
      </c>
      <c r="W29" s="135">
        <v>9</v>
      </c>
      <c r="X29" s="135">
        <v>10</v>
      </c>
      <c r="Y29" s="171">
        <v>11</v>
      </c>
      <c r="Z29" s="171">
        <v>12</v>
      </c>
      <c r="AC29" s="49"/>
      <c r="AD29" s="80"/>
      <c r="AE29" s="80"/>
      <c r="AF29" s="32"/>
      <c r="AG29" s="1">
        <f>1808-1775</f>
        <v>33</v>
      </c>
      <c r="AH29" s="32">
        <f>33/8</f>
        <v>4.125</v>
      </c>
      <c r="AJ29" s="32" t="s">
        <v>262</v>
      </c>
    </row>
    <row r="30" spans="1:36" s="1" customFormat="1" ht="16.5" thickTop="1" thickBot="1">
      <c r="A30" s="128">
        <v>29</v>
      </c>
      <c r="B30" s="132">
        <v>12</v>
      </c>
      <c r="C30" s="132">
        <v>13</v>
      </c>
      <c r="D30" s="132">
        <v>14</v>
      </c>
      <c r="E30" s="132">
        <v>15</v>
      </c>
      <c r="F30" s="132">
        <v>16</v>
      </c>
      <c r="G30" s="171">
        <v>17</v>
      </c>
      <c r="H30" s="171">
        <v>18</v>
      </c>
      <c r="I30"/>
      <c r="J30" s="128">
        <v>33</v>
      </c>
      <c r="K30" s="132">
        <v>9</v>
      </c>
      <c r="L30" s="132">
        <v>10</v>
      </c>
      <c r="M30" s="132">
        <v>11</v>
      </c>
      <c r="N30" s="132">
        <v>12</v>
      </c>
      <c r="O30" s="132">
        <v>13</v>
      </c>
      <c r="P30" s="171">
        <v>14</v>
      </c>
      <c r="Q30" s="171">
        <v>15</v>
      </c>
      <c r="R30" s="126"/>
      <c r="S30" s="128">
        <v>38</v>
      </c>
      <c r="T30" s="137">
        <v>13</v>
      </c>
      <c r="U30" s="137">
        <v>14</v>
      </c>
      <c r="V30" s="137">
        <v>15</v>
      </c>
      <c r="W30" s="137">
        <v>16</v>
      </c>
      <c r="X30" s="137">
        <v>17</v>
      </c>
      <c r="Y30" s="173">
        <v>18</v>
      </c>
      <c r="Z30" s="173">
        <v>19</v>
      </c>
      <c r="AC30" s="49"/>
      <c r="AD30" s="49"/>
      <c r="AE30" s="49"/>
      <c r="AG30" s="32" t="s">
        <v>263</v>
      </c>
      <c r="AH30" s="32" t="s">
        <v>264</v>
      </c>
      <c r="AJ30" s="32" t="s">
        <v>265</v>
      </c>
    </row>
    <row r="31" spans="1:36" s="1" customFormat="1" ht="16.5" thickTop="1" thickBot="1">
      <c r="A31" s="128">
        <v>30</v>
      </c>
      <c r="B31" s="132">
        <v>19</v>
      </c>
      <c r="C31" s="132">
        <v>20</v>
      </c>
      <c r="D31" s="132">
        <v>21</v>
      </c>
      <c r="E31" s="132">
        <v>22</v>
      </c>
      <c r="F31" s="132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2">
        <v>17</v>
      </c>
      <c r="M31" s="132">
        <v>18</v>
      </c>
      <c r="N31" s="132">
        <v>19</v>
      </c>
      <c r="O31" s="132">
        <v>20</v>
      </c>
      <c r="P31" s="171">
        <v>21</v>
      </c>
      <c r="Q31" s="171">
        <v>22</v>
      </c>
      <c r="R31" s="126"/>
      <c r="S31" s="128">
        <v>39</v>
      </c>
      <c r="T31" s="92">
        <v>20</v>
      </c>
      <c r="U31" s="92">
        <v>21</v>
      </c>
      <c r="V31" s="92">
        <v>22</v>
      </c>
      <c r="W31" s="92">
        <v>23</v>
      </c>
      <c r="X31" s="92">
        <v>24</v>
      </c>
      <c r="Y31" s="59">
        <v>25</v>
      </c>
      <c r="Z31" s="59">
        <v>26</v>
      </c>
      <c r="AC31" s="49"/>
      <c r="AD31" s="49"/>
      <c r="AE31" s="49"/>
      <c r="AJ31" s="32" t="s">
        <v>266</v>
      </c>
    </row>
    <row r="32" spans="1:36" s="1" customFormat="1" ht="16.5" thickTop="1" thickBot="1">
      <c r="A32" s="128">
        <v>31</v>
      </c>
      <c r="B32" s="172">
        <v>26</v>
      </c>
      <c r="C32" s="132">
        <v>27</v>
      </c>
      <c r="D32" s="132">
        <v>28</v>
      </c>
      <c r="E32" s="132">
        <v>29</v>
      </c>
      <c r="F32" s="132">
        <v>30</v>
      </c>
      <c r="G32" s="171">
        <v>31</v>
      </c>
      <c r="H32" s="171"/>
      <c r="I32"/>
      <c r="J32" s="128">
        <v>35</v>
      </c>
      <c r="K32" s="132">
        <v>23</v>
      </c>
      <c r="L32" s="132">
        <v>24</v>
      </c>
      <c r="M32" s="132">
        <v>25</v>
      </c>
      <c r="N32" s="132">
        <v>26</v>
      </c>
      <c r="O32" s="132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v>30</v>
      </c>
      <c r="L33" s="135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5">
        <v>7</v>
      </c>
      <c r="V38" s="172">
        <v>8</v>
      </c>
      <c r="W38" s="135">
        <v>9</v>
      </c>
      <c r="X38" s="135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6">
        <v>11</v>
      </c>
      <c r="C39" s="172">
        <v>12</v>
      </c>
      <c r="D39" s="135">
        <v>13</v>
      </c>
      <c r="E39" s="135">
        <v>14</v>
      </c>
      <c r="F39" s="135">
        <v>15</v>
      </c>
      <c r="G39" s="171">
        <v>16</v>
      </c>
      <c r="H39" s="171">
        <v>17</v>
      </c>
      <c r="I39"/>
      <c r="J39" s="128">
        <v>46</v>
      </c>
      <c r="K39" s="132">
        <v>8</v>
      </c>
      <c r="L39" s="132">
        <v>9</v>
      </c>
      <c r="M39" s="132">
        <v>10</v>
      </c>
      <c r="N39" s="132">
        <v>11</v>
      </c>
      <c r="O39" s="132">
        <v>12</v>
      </c>
      <c r="P39" s="171">
        <v>13</v>
      </c>
      <c r="Q39" s="171">
        <v>14</v>
      </c>
      <c r="R39" s="126"/>
      <c r="S39" s="128">
        <v>51</v>
      </c>
      <c r="T39" s="135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5">
        <v>20</v>
      </c>
      <c r="U40" s="135">
        <v>21</v>
      </c>
      <c r="V40" s="135">
        <v>22</v>
      </c>
      <c r="W40" s="135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5">
        <v>27</v>
      </c>
      <c r="U41" s="135">
        <v>28</v>
      </c>
      <c r="V41" s="135">
        <v>29</v>
      </c>
      <c r="W41" s="135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3</v>
      </c>
      <c r="C47" s="82">
        <v>4</v>
      </c>
      <c r="D47" s="82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  <mergeCell ref="B6:Z6"/>
    <mergeCell ref="B8:H8"/>
    <mergeCell ref="K8:Q8"/>
    <mergeCell ref="T8:Z8"/>
    <mergeCell ref="AC14:AD14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L48:Y50"/>
    <mergeCell ref="AD24:AE24"/>
    <mergeCell ref="B35:H35"/>
    <mergeCell ref="K35:Q35"/>
    <mergeCell ref="T35:Z35"/>
    <mergeCell ref="B43:H43"/>
    <mergeCell ref="B44:H44"/>
    <mergeCell ref="K45:Z46"/>
  </mergeCells>
  <conditionalFormatting sqref="B46:H51">
    <cfRule type="cellIs" dxfId="177" priority="1" stopIfTrue="1" operator="equal">
      <formula>""</formula>
    </cfRule>
    <cfRule type="cellIs" dxfId="176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2">
    <tabColor rgb="FFFF0000"/>
    <pageSetUpPr fitToPage="1"/>
  </sheetPr>
  <dimension ref="A1:AS51"/>
  <sheetViews>
    <sheetView showGridLines="0" topLeftCell="A7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235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56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7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13</v>
      </c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/>
      <c r="Q10" s="133"/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8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226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5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2020</v>
      </c>
      <c r="AD17" s="233">
        <v>26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77" t="s">
        <v>22</v>
      </c>
      <c r="AD19" s="237">
        <f>AD18+AD17</f>
        <v>56</v>
      </c>
      <c r="AE19" s="237"/>
    </row>
    <row r="20" spans="1:32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2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32">
        <v>12</v>
      </c>
      <c r="C21" s="132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35">
        <v>10</v>
      </c>
      <c r="L21" s="135">
        <v>11</v>
      </c>
      <c r="M21" s="135">
        <v>12</v>
      </c>
      <c r="N21" s="172">
        <v>13</v>
      </c>
      <c r="O21" s="136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2">
        <v>19</v>
      </c>
      <c r="C22" s="132">
        <v>20</v>
      </c>
      <c r="D22" s="132">
        <v>21</v>
      </c>
      <c r="E22" s="132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26</v>
      </c>
      <c r="C23" s="93">
        <v>27</v>
      </c>
      <c r="D23" s="93">
        <v>28</v>
      </c>
      <c r="E23" s="93">
        <v>29</v>
      </c>
      <c r="F23" s="93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6">
        <v>21</v>
      </c>
      <c r="U23" s="136">
        <v>22</v>
      </c>
      <c r="V23" s="136">
        <v>23</v>
      </c>
      <c r="W23" s="136">
        <v>24</v>
      </c>
      <c r="X23" s="132">
        <v>25</v>
      </c>
      <c r="Y23" s="171">
        <v>26</v>
      </c>
      <c r="Z23" s="171">
        <v>27</v>
      </c>
      <c r="AC23" s="194">
        <v>2021</v>
      </c>
      <c r="AD23" s="254">
        <f>CONTARPORCOLOR(AC8,B10:Z51)</f>
        <v>24</v>
      </c>
      <c r="AE23" s="254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32</v>
      </c>
      <c r="AE24" s="231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5">
        <v>1</v>
      </c>
      <c r="F28" s="135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5">
        <v>1</v>
      </c>
      <c r="W28" s="135">
        <v>2</v>
      </c>
      <c r="X28" s="135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5</v>
      </c>
      <c r="C29" s="132">
        <v>6</v>
      </c>
      <c r="D29" s="132">
        <v>7</v>
      </c>
      <c r="E29" s="132">
        <v>8</v>
      </c>
      <c r="F29" s="132">
        <v>9</v>
      </c>
      <c r="G29" s="171">
        <v>10</v>
      </c>
      <c r="H29" s="171">
        <v>11</v>
      </c>
      <c r="I29"/>
      <c r="J29" s="128">
        <v>32</v>
      </c>
      <c r="K29" s="136">
        <v>2</v>
      </c>
      <c r="L29" s="136">
        <v>3</v>
      </c>
      <c r="M29" s="136">
        <v>4</v>
      </c>
      <c r="N29" s="136">
        <v>5</v>
      </c>
      <c r="O29" s="136">
        <v>6</v>
      </c>
      <c r="P29" s="171">
        <v>7</v>
      </c>
      <c r="Q29" s="171">
        <v>8</v>
      </c>
      <c r="R29" s="126"/>
      <c r="S29" s="128">
        <v>37</v>
      </c>
      <c r="T29" s="135">
        <v>6</v>
      </c>
      <c r="U29" s="135">
        <v>7</v>
      </c>
      <c r="V29" s="172">
        <v>8</v>
      </c>
      <c r="W29" s="135">
        <v>9</v>
      </c>
      <c r="X29" s="135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12</v>
      </c>
      <c r="C30" s="132">
        <v>13</v>
      </c>
      <c r="D30" s="132">
        <v>14</v>
      </c>
      <c r="E30" s="132">
        <v>15</v>
      </c>
      <c r="F30" s="132">
        <v>16</v>
      </c>
      <c r="G30" s="171">
        <v>17</v>
      </c>
      <c r="H30" s="171">
        <v>18</v>
      </c>
      <c r="I30"/>
      <c r="J30" s="128">
        <v>33</v>
      </c>
      <c r="K30" s="132">
        <v>9</v>
      </c>
      <c r="L30" s="132">
        <v>10</v>
      </c>
      <c r="M30" s="132">
        <v>11</v>
      </c>
      <c r="N30" s="132">
        <v>12</v>
      </c>
      <c r="O30" s="132">
        <v>13</v>
      </c>
      <c r="P30" s="171">
        <v>14</v>
      </c>
      <c r="Q30" s="171">
        <v>15</v>
      </c>
      <c r="R30" s="126"/>
      <c r="S30" s="128">
        <v>38</v>
      </c>
      <c r="T30" s="144">
        <v>13</v>
      </c>
      <c r="U30" s="144">
        <v>14</v>
      </c>
      <c r="V30" s="144">
        <v>15</v>
      </c>
      <c r="W30" s="144">
        <v>16</v>
      </c>
      <c r="X30" s="144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19</v>
      </c>
      <c r="C31" s="132">
        <v>20</v>
      </c>
      <c r="D31" s="132">
        <v>21</v>
      </c>
      <c r="E31" s="132">
        <v>22</v>
      </c>
      <c r="F31" s="132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2">
        <v>17</v>
      </c>
      <c r="M31" s="132">
        <v>18</v>
      </c>
      <c r="N31" s="132">
        <v>19</v>
      </c>
      <c r="O31" s="132">
        <v>20</v>
      </c>
      <c r="P31" s="171">
        <v>21</v>
      </c>
      <c r="Q31" s="171">
        <v>22</v>
      </c>
      <c r="R31" s="126"/>
      <c r="S31" s="128">
        <v>39</v>
      </c>
      <c r="T31" s="92">
        <v>20</v>
      </c>
      <c r="U31" s="92">
        <v>21</v>
      </c>
      <c r="V31" s="92">
        <v>22</v>
      </c>
      <c r="W31" s="92">
        <v>23</v>
      </c>
      <c r="X31" s="92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6">
        <v>26</v>
      </c>
      <c r="C32" s="136">
        <v>27</v>
      </c>
      <c r="D32" s="136">
        <v>28</v>
      </c>
      <c r="E32" s="136">
        <v>29</v>
      </c>
      <c r="F32" s="136">
        <v>30</v>
      </c>
      <c r="G32" s="171">
        <v>31</v>
      </c>
      <c r="H32" s="171"/>
      <c r="I32"/>
      <c r="J32" s="128">
        <v>35</v>
      </c>
      <c r="K32" s="132">
        <v>23</v>
      </c>
      <c r="L32" s="132">
        <v>24</v>
      </c>
      <c r="M32" s="132">
        <v>25</v>
      </c>
      <c r="N32" s="132">
        <v>26</v>
      </c>
      <c r="O32" s="132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v>30</v>
      </c>
      <c r="L33" s="135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5">
        <v>7</v>
      </c>
      <c r="V38" s="172">
        <v>8</v>
      </c>
      <c r="W38" s="135">
        <v>9</v>
      </c>
      <c r="X38" s="135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6">
        <v>11</v>
      </c>
      <c r="C39" s="172">
        <v>12</v>
      </c>
      <c r="D39" s="135">
        <v>13</v>
      </c>
      <c r="E39" s="135">
        <v>14</v>
      </c>
      <c r="F39" s="135">
        <v>15</v>
      </c>
      <c r="G39" s="171">
        <v>16</v>
      </c>
      <c r="H39" s="171">
        <v>17</v>
      </c>
      <c r="I39"/>
      <c r="J39" s="128">
        <v>46</v>
      </c>
      <c r="K39" s="132">
        <v>8</v>
      </c>
      <c r="L39" s="132">
        <v>9</v>
      </c>
      <c r="M39" s="132">
        <v>10</v>
      </c>
      <c r="N39" s="132">
        <v>11</v>
      </c>
      <c r="O39" s="132">
        <v>12</v>
      </c>
      <c r="P39" s="171">
        <v>13</v>
      </c>
      <c r="Q39" s="171">
        <v>14</v>
      </c>
      <c r="R39" s="126"/>
      <c r="S39" s="128">
        <v>51</v>
      </c>
      <c r="T39" s="135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5">
        <v>20</v>
      </c>
      <c r="U40" s="135">
        <v>21</v>
      </c>
      <c r="V40" s="135">
        <v>22</v>
      </c>
      <c r="W40" s="135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5">
        <v>27</v>
      </c>
      <c r="U41" s="135">
        <v>28</v>
      </c>
      <c r="V41" s="135">
        <v>29</v>
      </c>
      <c r="W41" s="135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3</v>
      </c>
      <c r="C47" s="82">
        <v>4</v>
      </c>
      <c r="D47" s="82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75" priority="1" stopIfTrue="1" operator="equal">
      <formula>""</formula>
    </cfRule>
    <cfRule type="cellIs" dxfId="174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5">
    <tabColor rgb="FFFF0000"/>
    <pageSetUpPr fitToPage="1"/>
  </sheetPr>
  <dimension ref="A1:AS51"/>
  <sheetViews>
    <sheetView showGridLines="0" topLeftCell="A7" zoomScale="85" zoomScaleNormal="85" workbookViewId="0">
      <selection activeCell="T31" sqref="T31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57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36">
        <v>2</v>
      </c>
      <c r="F10" s="136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/>
      <c r="AI10">
        <f>OBTENERCOLOR(D10)</f>
        <v>49407</v>
      </c>
      <c r="AJ10">
        <f t="shared" ref="AJ10:AM14" si="2">OBTENERCOLOR(E10)</f>
        <v>15773696</v>
      </c>
      <c r="AK10">
        <f t="shared" si="2"/>
        <v>15773696</v>
      </c>
      <c r="AL10">
        <f t="shared" si="2"/>
        <v>5263615</v>
      </c>
      <c r="AM10">
        <f t="shared" si="2"/>
        <v>5263615</v>
      </c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G11">
        <f>OBTENERCOLOR(B11)</f>
        <v>49407</v>
      </c>
      <c r="AH11">
        <f>OBTENERCOLOR(C11)</f>
        <v>14348258</v>
      </c>
      <c r="AI11">
        <f>OBTENERCOLOR(D11)</f>
        <v>14348258</v>
      </c>
      <c r="AJ11">
        <f t="shared" ref="AJ11:AM12" si="3">OBTENERCOLOR(E11)</f>
        <v>14348258</v>
      </c>
      <c r="AK11">
        <f t="shared" si="3"/>
        <v>14348258</v>
      </c>
      <c r="AL11">
        <f t="shared" si="3"/>
        <v>5263615</v>
      </c>
      <c r="AM11">
        <f t="shared" si="3"/>
        <v>5263615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0</v>
      </c>
      <c r="AG12">
        <f>OBTENERCOLOR(B12)</f>
        <v>14348258</v>
      </c>
      <c r="AH12">
        <f>OBTENERCOLOR(C12)</f>
        <v>14348258</v>
      </c>
      <c r="AI12">
        <f>OBTENERCOLOR(D12)</f>
        <v>14348258</v>
      </c>
      <c r="AJ12">
        <f t="shared" si="3"/>
        <v>14348258</v>
      </c>
      <c r="AK12">
        <f t="shared" si="3"/>
        <v>14348258</v>
      </c>
      <c r="AL12">
        <f t="shared" si="3"/>
        <v>5263615</v>
      </c>
      <c r="AM12">
        <f t="shared" si="3"/>
        <v>5263615</v>
      </c>
      <c r="AS12" s="56"/>
    </row>
    <row r="13" spans="1:45" s="1" customFormat="1" ht="16.5" thickTop="1" thickBot="1">
      <c r="A13" s="128">
        <v>4</v>
      </c>
      <c r="B13" s="132">
        <v>20</v>
      </c>
      <c r="C13" s="136">
        <v>21</v>
      </c>
      <c r="D13" s="136">
        <v>22</v>
      </c>
      <c r="E13" s="136">
        <v>23</v>
      </c>
      <c r="F13" s="136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2">
        <v>21</v>
      </c>
      <c r="P13" s="133">
        <v>22</v>
      </c>
      <c r="Q13" s="133">
        <v>23</v>
      </c>
      <c r="R13" s="34"/>
      <c r="S13" s="128">
        <v>12</v>
      </c>
      <c r="T13" s="132">
        <v>16</v>
      </c>
      <c r="U13" s="132">
        <v>17</v>
      </c>
      <c r="V13" s="132">
        <v>18</v>
      </c>
      <c r="W13" s="132">
        <v>19</v>
      </c>
      <c r="X13" s="132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  <c r="AG13">
        <f t="shared" ref="AG13:AG14" si="4">OBTENERCOLOR(B13)</f>
        <v>14348258</v>
      </c>
      <c r="AH13">
        <f t="shared" ref="AH13:AI14" si="5">OBTENERCOLOR(C13)</f>
        <v>15773696</v>
      </c>
      <c r="AI13">
        <f t="shared" si="5"/>
        <v>15773696</v>
      </c>
      <c r="AJ13">
        <f t="shared" si="2"/>
        <v>15773696</v>
      </c>
      <c r="AK13">
        <f>OBTENERCOLOR(F13)</f>
        <v>15773696</v>
      </c>
      <c r="AL13">
        <f t="shared" si="2"/>
        <v>5263615</v>
      </c>
      <c r="AM13">
        <f t="shared" si="2"/>
        <v>5263615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2">
        <v>23</v>
      </c>
      <c r="U14" s="132">
        <v>24</v>
      </c>
      <c r="V14" s="132">
        <v>25</v>
      </c>
      <c r="W14" s="132">
        <v>26</v>
      </c>
      <c r="X14" s="132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218</v>
      </c>
      <c r="AG14">
        <f t="shared" si="4"/>
        <v>14348258</v>
      </c>
      <c r="AH14">
        <f t="shared" si="5"/>
        <v>14348258</v>
      </c>
      <c r="AI14">
        <f t="shared" si="5"/>
        <v>14348258</v>
      </c>
      <c r="AJ14">
        <f t="shared" si="2"/>
        <v>14348258</v>
      </c>
      <c r="AK14">
        <f t="shared" si="2"/>
        <v>14348258</v>
      </c>
      <c r="AL14"/>
      <c r="AM14"/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27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6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6"/>
        <v/>
      </c>
      <c r="D19" s="135">
        <f t="shared" si="6"/>
        <v>43922</v>
      </c>
      <c r="E19" s="135">
        <f t="shared" si="6"/>
        <v>43923</v>
      </c>
      <c r="F19" s="135">
        <f t="shared" si="6"/>
        <v>43924</v>
      </c>
      <c r="G19" s="133">
        <f t="shared" si="6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57</v>
      </c>
      <c r="AE19" s="237"/>
    </row>
    <row r="20" spans="1:32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6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2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6">
        <v>22</v>
      </c>
      <c r="U23" s="136">
        <v>23</v>
      </c>
      <c r="V23" s="136">
        <v>24</v>
      </c>
      <c r="W23" s="136">
        <v>25</v>
      </c>
      <c r="X23" s="136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31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6"/>
        <v/>
      </c>
      <c r="E24" s="69" t="str">
        <f t="shared" si="6"/>
        <v/>
      </c>
      <c r="F24" s="69" t="str">
        <f t="shared" si="6"/>
        <v/>
      </c>
      <c r="G24" s="134" t="str">
        <f t="shared" si="6"/>
        <v/>
      </c>
      <c r="H24" s="134" t="str">
        <f t="shared" si="6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6">
        <v>29</v>
      </c>
      <c r="U24" s="136">
        <v>30</v>
      </c>
      <c r="V24" s="134" t="str">
        <f t="shared" ref="V24:Z24" si="7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7"/>
        <v/>
      </c>
      <c r="X24" s="134" t="str">
        <f t="shared" si="7"/>
        <v/>
      </c>
      <c r="Y24" s="134" t="str">
        <f t="shared" si="7"/>
        <v/>
      </c>
      <c r="Z24" s="134" t="str">
        <f t="shared" si="7"/>
        <v/>
      </c>
      <c r="AC24" s="98" t="s">
        <v>122</v>
      </c>
      <c r="AD24" s="231">
        <f>AD19-AD23</f>
        <v>26</v>
      </c>
      <c r="AE24" s="231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 t="s">
        <v>29</v>
      </c>
      <c r="AD26" s="80" t="s">
        <v>30</v>
      </c>
      <c r="AE26" s="80" t="s">
        <v>31</v>
      </c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 t="s">
        <v>32</v>
      </c>
      <c r="AD27" s="80">
        <f>AE14*8</f>
        <v>1744</v>
      </c>
      <c r="AE27" s="80" t="s">
        <v>109</v>
      </c>
    </row>
    <row r="28" spans="1:32" s="1" customFormat="1" ht="15.75" thickBot="1">
      <c r="A28" s="128">
        <v>27</v>
      </c>
      <c r="B28" s="134" t="str">
        <f t="shared" ref="B28:H33" si="8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8"/>
        <v/>
      </c>
      <c r="D28" s="136">
        <v>1</v>
      </c>
      <c r="E28" s="136">
        <f t="shared" si="8"/>
        <v>44014</v>
      </c>
      <c r="F28" s="136">
        <f t="shared" si="8"/>
        <v>44015</v>
      </c>
      <c r="G28" s="133">
        <f t="shared" si="8"/>
        <v>44016</v>
      </c>
      <c r="H28" s="133">
        <v>5</v>
      </c>
      <c r="I28"/>
      <c r="J28" s="128">
        <v>31</v>
      </c>
      <c r="K28" s="134" t="str">
        <f t="shared" ref="K28:Q33" si="9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9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10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6">
        <f t="shared" si="10"/>
        <v>44075</v>
      </c>
      <c r="V28" s="136">
        <f t="shared" si="10"/>
        <v>44076</v>
      </c>
      <c r="W28" s="136">
        <f t="shared" si="10"/>
        <v>44077</v>
      </c>
      <c r="X28" s="136">
        <f t="shared" si="10"/>
        <v>44078</v>
      </c>
      <c r="Y28" s="133">
        <v>5</v>
      </c>
      <c r="Z28" s="133">
        <v>6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6</v>
      </c>
      <c r="C29" s="132">
        <v>7</v>
      </c>
      <c r="D29" s="132">
        <v>8</v>
      </c>
      <c r="E29" s="132">
        <v>9</v>
      </c>
      <c r="F29" s="132">
        <v>10</v>
      </c>
      <c r="G29" s="133">
        <v>11</v>
      </c>
      <c r="H29" s="133">
        <v>12</v>
      </c>
      <c r="I29"/>
      <c r="J29" s="128">
        <v>32</v>
      </c>
      <c r="K29" s="132">
        <v>3</v>
      </c>
      <c r="L29" s="132">
        <v>4</v>
      </c>
      <c r="M29" s="132">
        <v>5</v>
      </c>
      <c r="N29" s="132">
        <v>6</v>
      </c>
      <c r="O29" s="132">
        <v>7</v>
      </c>
      <c r="P29" s="133">
        <v>8</v>
      </c>
      <c r="Q29" s="133">
        <v>9</v>
      </c>
      <c r="R29" s="126"/>
      <c r="S29" s="128">
        <v>37</v>
      </c>
      <c r="T29" s="136">
        <v>7</v>
      </c>
      <c r="U29" s="131">
        <v>8</v>
      </c>
      <c r="V29" s="136">
        <v>9</v>
      </c>
      <c r="W29" s="136">
        <v>10</v>
      </c>
      <c r="X29" s="136">
        <v>11</v>
      </c>
      <c r="Y29" s="133">
        <v>12</v>
      </c>
      <c r="Z29" s="133">
        <v>13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13</v>
      </c>
      <c r="C30" s="132">
        <v>14</v>
      </c>
      <c r="D30" s="132">
        <v>15</v>
      </c>
      <c r="E30" s="132">
        <v>16</v>
      </c>
      <c r="F30" s="132">
        <v>17</v>
      </c>
      <c r="G30" s="133">
        <v>18</v>
      </c>
      <c r="H30" s="133">
        <v>19</v>
      </c>
      <c r="I30"/>
      <c r="J30" s="128">
        <v>33</v>
      </c>
      <c r="K30" s="132">
        <v>10</v>
      </c>
      <c r="L30" s="132">
        <v>11</v>
      </c>
      <c r="M30" s="132">
        <v>12</v>
      </c>
      <c r="N30" s="132">
        <v>13</v>
      </c>
      <c r="O30" s="132">
        <v>14</v>
      </c>
      <c r="P30" s="131">
        <v>15</v>
      </c>
      <c r="Q30" s="133">
        <v>16</v>
      </c>
      <c r="R30" s="126"/>
      <c r="S30" s="128">
        <v>38</v>
      </c>
      <c r="T30" s="137">
        <v>14</v>
      </c>
      <c r="U30" s="137">
        <v>15</v>
      </c>
      <c r="V30" s="137">
        <v>16</v>
      </c>
      <c r="W30" s="137">
        <v>17</v>
      </c>
      <c r="X30" s="137">
        <v>18</v>
      </c>
      <c r="Y30" s="138">
        <v>19</v>
      </c>
      <c r="Z30" s="138">
        <f>Z29 + Z28</f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20</v>
      </c>
      <c r="C31" s="132">
        <v>21</v>
      </c>
      <c r="D31" s="132">
        <v>22</v>
      </c>
      <c r="E31" s="135">
        <v>23</v>
      </c>
      <c r="F31" s="132">
        <v>24</v>
      </c>
      <c r="G31" s="131">
        <v>25</v>
      </c>
      <c r="H31" s="133">
        <v>26</v>
      </c>
      <c r="I31"/>
      <c r="J31" s="128">
        <v>34</v>
      </c>
      <c r="K31" s="132">
        <v>17</v>
      </c>
      <c r="L31" s="132">
        <v>18</v>
      </c>
      <c r="M31" s="132">
        <v>19</v>
      </c>
      <c r="N31" s="132">
        <v>20</v>
      </c>
      <c r="O31" s="132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49"/>
      <c r="AD31" s="49"/>
      <c r="AE31" s="49"/>
    </row>
    <row r="32" spans="1:32" s="1" customFormat="1" ht="16.5" thickTop="1" thickBot="1">
      <c r="A32" s="128">
        <v>31</v>
      </c>
      <c r="B32" s="132">
        <v>27</v>
      </c>
      <c r="C32" s="132">
        <v>28</v>
      </c>
      <c r="D32" s="132">
        <v>29</v>
      </c>
      <c r="E32" s="132">
        <v>30</v>
      </c>
      <c r="F32" s="132">
        <v>31</v>
      </c>
      <c r="G32" s="133"/>
      <c r="H32" s="133"/>
      <c r="I32"/>
      <c r="J32" s="128">
        <v>35</v>
      </c>
      <c r="K32" s="132">
        <v>24</v>
      </c>
      <c r="L32" s="132">
        <v>25</v>
      </c>
      <c r="M32" s="132">
        <v>26</v>
      </c>
      <c r="N32" s="132">
        <v>27</v>
      </c>
      <c r="O32" s="132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</row>
    <row r="33" spans="1:32" s="1" customFormat="1" ht="16.5" thickTop="1" thickBot="1">
      <c r="A33" s="128"/>
      <c r="B33" s="129"/>
      <c r="C33" s="129"/>
      <c r="D33" s="129"/>
      <c r="E33" s="134" t="str">
        <f t="shared" si="8"/>
        <v/>
      </c>
      <c r="F33" s="134" t="str">
        <f t="shared" si="8"/>
        <v/>
      </c>
      <c r="G33" s="134" t="str">
        <f t="shared" si="8"/>
        <v/>
      </c>
      <c r="H33" s="129" t="str">
        <f t="shared" si="8"/>
        <v/>
      </c>
      <c r="I33"/>
      <c r="J33" s="128">
        <v>36</v>
      </c>
      <c r="K33" s="136">
        <f t="shared" si="9"/>
        <v>44074</v>
      </c>
      <c r="L33" s="134" t="str">
        <f t="shared" si="9"/>
        <v/>
      </c>
      <c r="M33" s="134" t="str">
        <f t="shared" si="9"/>
        <v/>
      </c>
      <c r="N33" s="134" t="str">
        <f t="shared" si="9"/>
        <v/>
      </c>
      <c r="O33" s="134" t="str">
        <f t="shared" si="9"/>
        <v/>
      </c>
      <c r="P33" s="134" t="str">
        <f t="shared" si="9"/>
        <v/>
      </c>
      <c r="Q33" s="134" t="str">
        <f t="shared" si="9"/>
        <v/>
      </c>
      <c r="R33" s="126"/>
      <c r="T33" s="129"/>
      <c r="U33" s="134"/>
      <c r="V33" s="134" t="str">
        <f t="shared" si="10"/>
        <v/>
      </c>
      <c r="W33" s="134" t="str">
        <f t="shared" si="10"/>
        <v/>
      </c>
      <c r="X33" s="134" t="str">
        <f t="shared" si="10"/>
        <v/>
      </c>
      <c r="Y33" s="134" t="str">
        <f t="shared" si="10"/>
        <v/>
      </c>
      <c r="Z33" s="134" t="str">
        <f t="shared" si="10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11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11"/>
        <v/>
      </c>
      <c r="M37" s="129" t="str">
        <f t="shared" si="11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12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12"/>
        <v>44166</v>
      </c>
      <c r="V37" s="135">
        <f t="shared" si="12"/>
        <v>44167</v>
      </c>
      <c r="W37" s="135">
        <f t="shared" si="12"/>
        <v>44168</v>
      </c>
      <c r="X37" s="135">
        <f t="shared" si="12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6</v>
      </c>
      <c r="D38" s="132">
        <v>7</v>
      </c>
      <c r="E38" s="132">
        <v>8</v>
      </c>
      <c r="F38" s="136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2">
        <v>3</v>
      </c>
      <c r="M38" s="132">
        <v>4</v>
      </c>
      <c r="N38" s="132">
        <v>5</v>
      </c>
      <c r="O38" s="132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2">
        <v>9</v>
      </c>
      <c r="W38" s="132">
        <v>10</v>
      </c>
      <c r="X38" s="132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6">
        <v>13</v>
      </c>
      <c r="D39" s="136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5">
        <v>21</v>
      </c>
      <c r="U40" s="135">
        <v>22</v>
      </c>
      <c r="V40" s="135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5">
        <v>28</v>
      </c>
      <c r="U41" s="135">
        <v>29</v>
      </c>
      <c r="V41" s="135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11"/>
        <v/>
      </c>
      <c r="M42" s="134" t="str">
        <f t="shared" si="11"/>
        <v/>
      </c>
      <c r="N42" s="134" t="str">
        <f t="shared" si="11"/>
        <v/>
      </c>
      <c r="O42" s="134" t="str">
        <f t="shared" si="11"/>
        <v/>
      </c>
      <c r="P42" s="134" t="str">
        <f t="shared" si="11"/>
        <v/>
      </c>
      <c r="Q42" s="134" t="str">
        <f t="shared" si="11"/>
        <v/>
      </c>
      <c r="R42" s="126"/>
      <c r="S42" s="38">
        <v>53</v>
      </c>
      <c r="T42" s="129"/>
      <c r="U42" s="129"/>
      <c r="V42" s="134" t="str">
        <f t="shared" si="12"/>
        <v/>
      </c>
      <c r="W42" s="134" t="str">
        <f t="shared" si="12"/>
        <v/>
      </c>
      <c r="X42" s="134" t="str">
        <f t="shared" si="12"/>
        <v/>
      </c>
      <c r="Y42" s="134" t="str">
        <f t="shared" si="12"/>
        <v/>
      </c>
      <c r="Z42" s="134" t="str">
        <f t="shared" si="12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4</v>
      </c>
      <c r="C47" s="82">
        <v>5</v>
      </c>
      <c r="D47" s="82">
        <v>6</v>
      </c>
      <c r="E47" s="82">
        <v>7</v>
      </c>
      <c r="F47" s="82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13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13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13"/>
        <v/>
      </c>
      <c r="C51" s="20" t="str">
        <f t="shared" si="13"/>
        <v/>
      </c>
      <c r="D51" s="20" t="str">
        <f t="shared" si="13"/>
        <v/>
      </c>
      <c r="E51" s="20" t="str">
        <f t="shared" si="13"/>
        <v/>
      </c>
      <c r="F51" s="20" t="str">
        <f t="shared" si="13"/>
        <v/>
      </c>
      <c r="G51" s="20" t="str">
        <f t="shared" si="13"/>
        <v/>
      </c>
      <c r="H51" s="20" t="str">
        <f t="shared" si="13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73" priority="7" stopIfTrue="1" operator="equal">
      <formula>""</formula>
    </cfRule>
    <cfRule type="cellIs" dxfId="172" priority="8" stopIfTrue="1" operator="equal">
      <formula>""</formula>
    </cfRule>
  </conditionalFormatting>
  <conditionalFormatting sqref="AI6:AM6">
    <cfRule type="colorScale" priority="6">
      <colorScale>
        <cfvo type="min"/>
        <cfvo type="percentile" val="50"/>
        <cfvo type="max"/>
        <color theme="7"/>
        <color rgb="FFFF0000"/>
        <color rgb="FF00B0F0"/>
      </colorScale>
    </cfRule>
  </conditionalFormatting>
  <conditionalFormatting sqref="AG10:AM14">
    <cfRule type="containsText" dxfId="171" priority="1" operator="containsText" text="14348258">
      <formula>NOT(ISERROR(SEARCH("14348258",AG10)))</formula>
    </cfRule>
    <cfRule type="containsText" dxfId="170" priority="2" operator="containsText" text="5263615">
      <formula>NOT(ISERROR(SEARCH("5263615",AG10)))</formula>
    </cfRule>
    <cfRule type="containsText" dxfId="169" priority="3" operator="containsText" text="15773696">
      <formula>NOT(ISERROR(SEARCH("15773696",AG10)))</formula>
    </cfRule>
    <cfRule type="containsText" dxfId="168" priority="4" operator="containsText" text="49407">
      <formula>NOT(ISERROR(SEARCH("49407",AG10)))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Pict="0">
                <anchor moveWithCells="1" sizeWithCells="1">
                  <from>
                    <xdr:col>32</xdr:col>
                    <xdr:colOff>209550</xdr:colOff>
                    <xdr:row>2</xdr:row>
                    <xdr:rowOff>114300</xdr:rowOff>
                  </from>
                  <to>
                    <xdr:col>33</xdr:col>
                    <xdr:colOff>171450</xdr:colOff>
                    <xdr:row>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Button 2">
              <controlPr defaultSize="0" print="0" autoFill="0" autoPict="0" macro="[0]!Botón2_Haga_clic_en">
                <anchor moveWithCells="1" sizeWithCells="1">
                  <from>
                    <xdr:col>34</xdr:col>
                    <xdr:colOff>533400</xdr:colOff>
                    <xdr:row>2</xdr:row>
                    <xdr:rowOff>85725</xdr:rowOff>
                  </from>
                  <to>
                    <xdr:col>36</xdr:col>
                    <xdr:colOff>9525</xdr:colOff>
                    <xdr:row>5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">
    <tabColor rgb="FFFF0000"/>
  </sheetPr>
  <dimension ref="A2:AB3"/>
  <sheetViews>
    <sheetView workbookViewId="0">
      <selection activeCell="B3" sqref="B3"/>
    </sheetView>
  </sheetViews>
  <sheetFormatPr baseColWidth="10" defaultRowHeight="12.75"/>
  <cols>
    <col min="2" max="28" width="5.7109375" customWidth="1"/>
  </cols>
  <sheetData>
    <row r="2" spans="1:28">
      <c r="B2">
        <v>1</v>
      </c>
      <c r="C2">
        <v>2</v>
      </c>
      <c r="D2">
        <v>3</v>
      </c>
      <c r="E2">
        <v>4</v>
      </c>
      <c r="F2">
        <v>5</v>
      </c>
      <c r="G2">
        <v>6</v>
      </c>
      <c r="H2">
        <v>7</v>
      </c>
      <c r="I2">
        <v>8</v>
      </c>
      <c r="J2">
        <v>9</v>
      </c>
      <c r="K2">
        <v>10</v>
      </c>
      <c r="L2">
        <v>11</v>
      </c>
      <c r="M2">
        <v>12</v>
      </c>
      <c r="N2">
        <v>13</v>
      </c>
      <c r="O2">
        <v>14</v>
      </c>
      <c r="P2">
        <v>15</v>
      </c>
      <c r="Q2">
        <v>16</v>
      </c>
      <c r="R2">
        <v>17</v>
      </c>
      <c r="S2">
        <v>18</v>
      </c>
      <c r="T2">
        <v>19</v>
      </c>
      <c r="U2">
        <v>20</v>
      </c>
      <c r="V2">
        <v>21</v>
      </c>
      <c r="W2">
        <v>22</v>
      </c>
      <c r="X2">
        <v>23</v>
      </c>
      <c r="Y2">
        <v>24</v>
      </c>
      <c r="Z2">
        <v>25</v>
      </c>
      <c r="AA2">
        <v>26</v>
      </c>
      <c r="AB2">
        <v>27</v>
      </c>
    </row>
    <row r="3" spans="1:28">
      <c r="A3" s="39" t="s">
        <v>157</v>
      </c>
      <c r="B3">
        <f>Guille!AI10</f>
        <v>49407</v>
      </c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4">
    <tabColor rgb="FFFF0000"/>
    <pageSetUpPr fitToPage="1"/>
  </sheetPr>
  <dimension ref="A1:AS51"/>
  <sheetViews>
    <sheetView showGridLines="0" zoomScale="70" zoomScaleNormal="70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37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32">
        <v>2</v>
      </c>
      <c r="F10" s="13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6</v>
      </c>
      <c r="AS12" s="56"/>
    </row>
    <row r="13" spans="1:45" s="1" customFormat="1" ht="16.5" thickTop="1" thickBot="1">
      <c r="A13" s="128">
        <v>4</v>
      </c>
      <c r="B13" s="135">
        <v>20</v>
      </c>
      <c r="C13" s="135">
        <v>21</v>
      </c>
      <c r="D13" s="135">
        <v>22</v>
      </c>
      <c r="E13" s="135">
        <v>23</v>
      </c>
      <c r="F13" s="135">
        <v>24</v>
      </c>
      <c r="G13" s="133">
        <v>25</v>
      </c>
      <c r="H13" s="133">
        <v>26</v>
      </c>
      <c r="I13"/>
      <c r="J13" s="128">
        <v>8</v>
      </c>
      <c r="K13" s="135">
        <v>17</v>
      </c>
      <c r="L13" s="135">
        <v>18</v>
      </c>
      <c r="M13" s="135">
        <v>19</v>
      </c>
      <c r="N13" s="135">
        <v>20</v>
      </c>
      <c r="O13" s="135">
        <v>21</v>
      </c>
      <c r="P13" s="133">
        <v>22</v>
      </c>
      <c r="Q13" s="133">
        <v>23</v>
      </c>
      <c r="R13" s="34"/>
      <c r="S13" s="128">
        <v>12</v>
      </c>
      <c r="T13" s="132">
        <v>16</v>
      </c>
      <c r="U13" s="132">
        <v>17</v>
      </c>
      <c r="V13" s="132">
        <v>18</v>
      </c>
      <c r="W13" s="132">
        <v>19</v>
      </c>
      <c r="X13" s="132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5">
        <v>27</v>
      </c>
      <c r="C14" s="135">
        <v>28</v>
      </c>
      <c r="D14" s="135">
        <v>29</v>
      </c>
      <c r="E14" s="135">
        <v>30</v>
      </c>
      <c r="F14" s="135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2">
        <v>23</v>
      </c>
      <c r="U14" s="132">
        <v>24</v>
      </c>
      <c r="V14" s="132">
        <v>25</v>
      </c>
      <c r="W14" s="132">
        <v>26</v>
      </c>
      <c r="X14" s="132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224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7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37</v>
      </c>
      <c r="AE19" s="237"/>
    </row>
    <row r="20" spans="1:32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5">
        <v>13</v>
      </c>
      <c r="C21" s="135">
        <v>14</v>
      </c>
      <c r="D21" s="135">
        <v>15</v>
      </c>
      <c r="E21" s="135">
        <v>16</v>
      </c>
      <c r="F21" s="135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5">
        <v>20</v>
      </c>
      <c r="C22" s="135">
        <v>21</v>
      </c>
      <c r="D22" s="135">
        <v>22</v>
      </c>
      <c r="E22" s="131">
        <v>23</v>
      </c>
      <c r="F22" s="135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6">
        <v>15</v>
      </c>
      <c r="U22" s="136">
        <v>16</v>
      </c>
      <c r="V22" s="136">
        <v>17</v>
      </c>
      <c r="W22" s="136">
        <v>18</v>
      </c>
      <c r="X22" s="136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6">
        <v>22</v>
      </c>
      <c r="U23" s="136">
        <v>23</v>
      </c>
      <c r="V23" s="136">
        <v>24</v>
      </c>
      <c r="W23" s="136">
        <v>25</v>
      </c>
      <c r="X23" s="136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30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139" t="s">
        <v>122</v>
      </c>
      <c r="AD24" s="231">
        <f>AD19-AD23</f>
        <v>7</v>
      </c>
      <c r="AE24" s="231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5">
        <f t="shared" si="4"/>
        <v>44014</v>
      </c>
      <c r="F28" s="135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5">
        <f t="shared" si="6"/>
        <v>44075</v>
      </c>
      <c r="V28" s="135">
        <f t="shared" si="6"/>
        <v>44076</v>
      </c>
      <c r="W28" s="135">
        <f t="shared" si="6"/>
        <v>44077</v>
      </c>
      <c r="X28" s="136">
        <f t="shared" si="6"/>
        <v>44078</v>
      </c>
      <c r="Y28" s="133">
        <v>5</v>
      </c>
      <c r="Z28" s="133">
        <v>6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6</v>
      </c>
      <c r="C29" s="132">
        <v>7</v>
      </c>
      <c r="D29" s="132">
        <v>8</v>
      </c>
      <c r="E29" s="132">
        <v>9</v>
      </c>
      <c r="F29" s="132">
        <v>10</v>
      </c>
      <c r="G29" s="133">
        <v>11</v>
      </c>
      <c r="H29" s="133">
        <v>12</v>
      </c>
      <c r="I29"/>
      <c r="J29" s="128">
        <v>32</v>
      </c>
      <c r="K29" s="132">
        <v>3</v>
      </c>
      <c r="L29" s="132">
        <v>4</v>
      </c>
      <c r="M29" s="132">
        <v>5</v>
      </c>
      <c r="N29" s="132">
        <v>6</v>
      </c>
      <c r="O29" s="132">
        <v>7</v>
      </c>
      <c r="P29" s="133">
        <v>8</v>
      </c>
      <c r="Q29" s="133">
        <v>9</v>
      </c>
      <c r="R29" s="126"/>
      <c r="S29" s="128">
        <v>37</v>
      </c>
      <c r="T29" s="136">
        <v>7</v>
      </c>
      <c r="U29" s="131">
        <v>8</v>
      </c>
      <c r="V29" s="136">
        <v>9</v>
      </c>
      <c r="W29" s="136">
        <v>10</v>
      </c>
      <c r="X29" s="136">
        <v>11</v>
      </c>
      <c r="Y29" s="133">
        <v>12</v>
      </c>
      <c r="Z29" s="133">
        <v>13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13</v>
      </c>
      <c r="C30" s="132">
        <v>14</v>
      </c>
      <c r="D30" s="132">
        <v>15</v>
      </c>
      <c r="E30" s="132">
        <v>16</v>
      </c>
      <c r="F30" s="132">
        <v>17</v>
      </c>
      <c r="G30" s="133">
        <v>18</v>
      </c>
      <c r="H30" s="133">
        <v>19</v>
      </c>
      <c r="I30"/>
      <c r="J30" s="128">
        <v>33</v>
      </c>
      <c r="K30" s="132">
        <v>10</v>
      </c>
      <c r="L30" s="132">
        <v>11</v>
      </c>
      <c r="M30" s="132">
        <v>12</v>
      </c>
      <c r="N30" s="132">
        <v>13</v>
      </c>
      <c r="O30" s="132">
        <v>14</v>
      </c>
      <c r="P30" s="131">
        <v>15</v>
      </c>
      <c r="Q30" s="133">
        <v>16</v>
      </c>
      <c r="R30" s="126"/>
      <c r="S30" s="128">
        <v>38</v>
      </c>
      <c r="T30" s="144">
        <v>14</v>
      </c>
      <c r="U30" s="144">
        <v>15</v>
      </c>
      <c r="V30" s="144">
        <v>16</v>
      </c>
      <c r="W30" s="144">
        <v>17</v>
      </c>
      <c r="X30" s="144">
        <v>18</v>
      </c>
      <c r="Y30" s="138">
        <v>19</v>
      </c>
      <c r="Z30" s="138">
        <v>20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20</v>
      </c>
      <c r="C31" s="132">
        <v>21</v>
      </c>
      <c r="D31" s="132">
        <v>22</v>
      </c>
      <c r="E31" s="135">
        <v>23</v>
      </c>
      <c r="F31" s="132">
        <v>24</v>
      </c>
      <c r="G31" s="131">
        <v>25</v>
      </c>
      <c r="H31" s="133">
        <v>26</v>
      </c>
      <c r="I31"/>
      <c r="J31" s="128">
        <v>34</v>
      </c>
      <c r="K31" s="132">
        <v>17</v>
      </c>
      <c r="L31" s="132">
        <v>18</v>
      </c>
      <c r="M31" s="132">
        <v>19</v>
      </c>
      <c r="N31" s="132">
        <v>20</v>
      </c>
      <c r="O31" s="132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49"/>
      <c r="AD31" s="49"/>
      <c r="AE31" s="49"/>
    </row>
    <row r="32" spans="1:32" s="1" customFormat="1" ht="16.5" thickTop="1" thickBot="1">
      <c r="A32" s="128">
        <v>31</v>
      </c>
      <c r="B32" s="132">
        <v>27</v>
      </c>
      <c r="C32" s="132">
        <v>28</v>
      </c>
      <c r="D32" s="132">
        <v>29</v>
      </c>
      <c r="E32" s="132">
        <v>30</v>
      </c>
      <c r="F32" s="132">
        <v>31</v>
      </c>
      <c r="G32" s="133"/>
      <c r="H32" s="133"/>
      <c r="I32"/>
      <c r="J32" s="128">
        <v>35</v>
      </c>
      <c r="K32" s="132">
        <v>24</v>
      </c>
      <c r="L32" s="132">
        <v>25</v>
      </c>
      <c r="M32" s="132">
        <v>26</v>
      </c>
      <c r="N32" s="132">
        <v>27</v>
      </c>
      <c r="O32" s="132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6</v>
      </c>
      <c r="D38" s="132">
        <v>7</v>
      </c>
      <c r="E38" s="132">
        <v>8</v>
      </c>
      <c r="F38" s="132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5">
        <v>3</v>
      </c>
      <c r="M38" s="135">
        <v>4</v>
      </c>
      <c r="N38" s="135">
        <v>5</v>
      </c>
      <c r="O38" s="135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2">
        <v>9</v>
      </c>
      <c r="W38" s="132">
        <v>10</v>
      </c>
      <c r="X38" s="132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2">
        <v>13</v>
      </c>
      <c r="D39" s="132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6">
        <v>21</v>
      </c>
      <c r="U40" s="136">
        <v>22</v>
      </c>
      <c r="V40" s="136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5">
        <v>28</v>
      </c>
      <c r="U41" s="135">
        <v>29</v>
      </c>
      <c r="V41" s="135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4</v>
      </c>
      <c r="C47" s="82">
        <v>5</v>
      </c>
      <c r="D47" s="82">
        <v>6</v>
      </c>
      <c r="E47" s="82">
        <v>7</v>
      </c>
      <c r="F47" s="82">
        <v>8</v>
      </c>
      <c r="G47" s="95">
        <v>9</v>
      </c>
      <c r="H47" s="95">
        <v>10</v>
      </c>
    </row>
    <row r="48" spans="1:32" ht="12.75" customHeight="1">
      <c r="B48" s="9">
        <v>13</v>
      </c>
      <c r="C48" s="9">
        <v>14</v>
      </c>
      <c r="D48" s="9">
        <v>15</v>
      </c>
      <c r="E48" s="9">
        <v>16</v>
      </c>
      <c r="F48" s="9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67" priority="1" stopIfTrue="1" operator="equal">
      <formula>""</formula>
    </cfRule>
    <cfRule type="cellIs" dxfId="166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4101B-7DCA-4929-BC65-4C27A3BBB504}">
  <sheetPr codeName="Hoja118">
    <tabColor theme="5" tint="0.59999389629810485"/>
    <pageSetUpPr fitToPage="1"/>
  </sheetPr>
  <dimension ref="A1:AS51"/>
  <sheetViews>
    <sheetView showGridLines="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292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26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35">
        <v>3</v>
      </c>
      <c r="C11" s="135">
        <v>4</v>
      </c>
      <c r="D11" s="135">
        <v>5</v>
      </c>
      <c r="E11" s="170">
        <v>6</v>
      </c>
      <c r="F11" s="161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244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35">
        <v>10</v>
      </c>
      <c r="C12" s="135">
        <v>11</v>
      </c>
      <c r="D12" s="135">
        <v>12</v>
      </c>
      <c r="E12" s="135">
        <v>13</v>
      </c>
      <c r="F12" s="135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0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26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22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65" priority="1" stopIfTrue="1" operator="equal">
      <formula>""</formula>
    </cfRule>
    <cfRule type="cellIs" dxfId="164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93">
    <tabColor rgb="FFFF0000"/>
    <pageSetUpPr fitToPage="1"/>
  </sheetPr>
  <dimension ref="A1:AS51"/>
  <sheetViews>
    <sheetView showGridLines="0" topLeftCell="A1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236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43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7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13</v>
      </c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/>
      <c r="Q10" s="133"/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7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225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5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2020</v>
      </c>
      <c r="AD17" s="233">
        <v>13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77" t="s">
        <v>22</v>
      </c>
      <c r="AD19" s="237">
        <f>AD18+AD17</f>
        <v>43</v>
      </c>
      <c r="AE19" s="237"/>
    </row>
    <row r="20" spans="1:32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2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32">
        <v>12</v>
      </c>
      <c r="C21" s="132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35">
        <v>10</v>
      </c>
      <c r="L21" s="135">
        <v>11</v>
      </c>
      <c r="M21" s="135">
        <v>12</v>
      </c>
      <c r="N21" s="172">
        <v>13</v>
      </c>
      <c r="O21" s="136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2">
        <v>19</v>
      </c>
      <c r="C22" s="132">
        <v>20</v>
      </c>
      <c r="D22" s="132">
        <v>21</v>
      </c>
      <c r="E22" s="132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114">
        <v>26</v>
      </c>
      <c r="C23" s="114">
        <v>27</v>
      </c>
      <c r="D23" s="114">
        <v>28</v>
      </c>
      <c r="E23" s="114">
        <v>29</v>
      </c>
      <c r="F23" s="114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2">
        <v>21</v>
      </c>
      <c r="U23" s="132">
        <v>22</v>
      </c>
      <c r="V23" s="132">
        <v>23</v>
      </c>
      <c r="W23" s="132">
        <v>24</v>
      </c>
      <c r="X23" s="132">
        <v>25</v>
      </c>
      <c r="Y23" s="171">
        <v>26</v>
      </c>
      <c r="Z23" s="171">
        <v>27</v>
      </c>
      <c r="AC23" s="48">
        <v>2021</v>
      </c>
      <c r="AD23" s="237">
        <f>CONTARPORCOLOR(AC8,B10:Z51)</f>
        <v>33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10</v>
      </c>
      <c r="AE24" s="231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5">
        <v>1</v>
      </c>
      <c r="F28" s="135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5">
        <v>1</v>
      </c>
      <c r="W28" s="135">
        <v>2</v>
      </c>
      <c r="X28" s="135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5</v>
      </c>
      <c r="C29" s="132">
        <v>6</v>
      </c>
      <c r="D29" s="132">
        <v>7</v>
      </c>
      <c r="E29" s="132">
        <v>8</v>
      </c>
      <c r="F29" s="132">
        <v>9</v>
      </c>
      <c r="G29" s="171">
        <v>10</v>
      </c>
      <c r="H29" s="171">
        <v>11</v>
      </c>
      <c r="I29"/>
      <c r="J29" s="128">
        <v>32</v>
      </c>
      <c r="K29" s="132">
        <v>2</v>
      </c>
      <c r="L29" s="132">
        <v>3</v>
      </c>
      <c r="M29" s="132">
        <v>4</v>
      </c>
      <c r="N29" s="132">
        <v>5</v>
      </c>
      <c r="O29" s="132">
        <v>6</v>
      </c>
      <c r="P29" s="171">
        <v>7</v>
      </c>
      <c r="Q29" s="171">
        <v>8</v>
      </c>
      <c r="R29" s="126"/>
      <c r="S29" s="128">
        <v>37</v>
      </c>
      <c r="T29" s="135">
        <v>6</v>
      </c>
      <c r="U29" s="135">
        <v>7</v>
      </c>
      <c r="V29" s="172">
        <v>8</v>
      </c>
      <c r="W29" s="135">
        <v>9</v>
      </c>
      <c r="X29" s="135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5">
        <v>12</v>
      </c>
      <c r="C30" s="135">
        <v>13</v>
      </c>
      <c r="D30" s="135">
        <v>14</v>
      </c>
      <c r="E30" s="135">
        <v>15</v>
      </c>
      <c r="F30" s="135">
        <v>16</v>
      </c>
      <c r="G30" s="171">
        <v>17</v>
      </c>
      <c r="H30" s="171">
        <v>18</v>
      </c>
      <c r="I30"/>
      <c r="J30" s="128">
        <v>33</v>
      </c>
      <c r="K30" s="132">
        <v>9</v>
      </c>
      <c r="L30" s="132">
        <v>10</v>
      </c>
      <c r="M30" s="132">
        <v>11</v>
      </c>
      <c r="N30" s="132">
        <v>12</v>
      </c>
      <c r="O30" s="132">
        <v>13</v>
      </c>
      <c r="P30" s="171">
        <v>14</v>
      </c>
      <c r="Q30" s="171">
        <v>15</v>
      </c>
      <c r="R30" s="126"/>
      <c r="S30" s="128">
        <v>38</v>
      </c>
      <c r="T30" s="137">
        <v>13</v>
      </c>
      <c r="U30" s="137">
        <v>14</v>
      </c>
      <c r="V30" s="137">
        <v>15</v>
      </c>
      <c r="W30" s="137">
        <v>16</v>
      </c>
      <c r="X30" s="137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6">
        <v>19</v>
      </c>
      <c r="C31" s="136">
        <v>20</v>
      </c>
      <c r="D31" s="136">
        <v>21</v>
      </c>
      <c r="E31" s="136">
        <v>22</v>
      </c>
      <c r="F31" s="136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2">
        <v>17</v>
      </c>
      <c r="M31" s="132">
        <v>18</v>
      </c>
      <c r="N31" s="132">
        <v>19</v>
      </c>
      <c r="O31" s="132">
        <v>20</v>
      </c>
      <c r="P31" s="171">
        <v>21</v>
      </c>
      <c r="Q31" s="171">
        <v>22</v>
      </c>
      <c r="R31" s="126"/>
      <c r="S31" s="128">
        <v>39</v>
      </c>
      <c r="T31" s="92">
        <v>20</v>
      </c>
      <c r="U31" s="92">
        <v>21</v>
      </c>
      <c r="V31" s="92">
        <v>22</v>
      </c>
      <c r="W31" s="92">
        <v>23</v>
      </c>
      <c r="X31" s="92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6">
        <v>26</v>
      </c>
      <c r="C32" s="136">
        <v>27</v>
      </c>
      <c r="D32" s="136">
        <v>28</v>
      </c>
      <c r="E32" s="136">
        <v>29</v>
      </c>
      <c r="F32" s="136">
        <v>30</v>
      </c>
      <c r="G32" s="171">
        <v>31</v>
      </c>
      <c r="H32" s="171"/>
      <c r="I32"/>
      <c r="J32" s="128">
        <v>35</v>
      </c>
      <c r="K32" s="132">
        <v>23</v>
      </c>
      <c r="L32" s="132">
        <v>24</v>
      </c>
      <c r="M32" s="132">
        <v>25</v>
      </c>
      <c r="N32" s="132">
        <v>26</v>
      </c>
      <c r="O32" s="132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v>30</v>
      </c>
      <c r="L33" s="135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5">
        <v>7</v>
      </c>
      <c r="V38" s="172">
        <v>8</v>
      </c>
      <c r="W38" s="135">
        <v>9</v>
      </c>
      <c r="X38" s="135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6">
        <v>11</v>
      </c>
      <c r="C39" s="172">
        <v>12</v>
      </c>
      <c r="D39" s="135">
        <v>13</v>
      </c>
      <c r="E39" s="135">
        <v>14</v>
      </c>
      <c r="F39" s="135">
        <v>15</v>
      </c>
      <c r="G39" s="171">
        <v>16</v>
      </c>
      <c r="H39" s="171">
        <v>17</v>
      </c>
      <c r="I39"/>
      <c r="J39" s="128">
        <v>46</v>
      </c>
      <c r="K39" s="136">
        <v>8</v>
      </c>
      <c r="L39" s="136">
        <v>9</v>
      </c>
      <c r="M39" s="136">
        <v>10</v>
      </c>
      <c r="N39" s="136">
        <v>11</v>
      </c>
      <c r="O39" s="136">
        <v>12</v>
      </c>
      <c r="P39" s="171">
        <v>13</v>
      </c>
      <c r="Q39" s="171">
        <v>14</v>
      </c>
      <c r="R39" s="126"/>
      <c r="S39" s="128">
        <v>51</v>
      </c>
      <c r="T39" s="135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5">
        <v>20</v>
      </c>
      <c r="U40" s="135">
        <v>21</v>
      </c>
      <c r="V40" s="135">
        <v>22</v>
      </c>
      <c r="W40" s="135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5">
        <v>27</v>
      </c>
      <c r="U41" s="135">
        <v>28</v>
      </c>
      <c r="V41" s="135">
        <v>29</v>
      </c>
      <c r="W41" s="135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9">
        <v>3</v>
      </c>
      <c r="C47" s="9">
        <v>4</v>
      </c>
      <c r="D47" s="9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9">
        <v>13</v>
      </c>
      <c r="C48" s="9">
        <v>14</v>
      </c>
      <c r="D48" s="9">
        <v>15</v>
      </c>
      <c r="E48" s="9">
        <v>16</v>
      </c>
      <c r="F48" s="9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63" priority="1" stopIfTrue="1" operator="equal">
      <formula>""</formula>
    </cfRule>
    <cfRule type="cellIs" dxfId="162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62">
    <tabColor rgb="FFFF0000"/>
    <pageSetUpPr fitToPage="1"/>
  </sheetPr>
  <dimension ref="A1:AS51"/>
  <sheetViews>
    <sheetView showGridLines="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32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32">
        <v>2</v>
      </c>
      <c r="F10" s="13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16</v>
      </c>
      <c r="AS12" s="56"/>
    </row>
    <row r="13" spans="1:45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2">
        <v>21</v>
      </c>
      <c r="P13" s="133">
        <v>22</v>
      </c>
      <c r="Q13" s="133">
        <v>23</v>
      </c>
      <c r="R13" s="34"/>
      <c r="S13" s="128">
        <v>12</v>
      </c>
      <c r="T13" s="132">
        <v>16</v>
      </c>
      <c r="U13" s="132">
        <v>17</v>
      </c>
      <c r="V13" s="132">
        <v>18</v>
      </c>
      <c r="W13" s="132">
        <v>19</v>
      </c>
      <c r="X13" s="132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2">
        <v>23</v>
      </c>
      <c r="U14" s="132">
        <v>24</v>
      </c>
      <c r="V14" s="132">
        <v>25</v>
      </c>
      <c r="W14" s="132">
        <v>26</v>
      </c>
      <c r="X14" s="132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234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2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32</v>
      </c>
      <c r="AE19" s="237"/>
    </row>
    <row r="20" spans="1:32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6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2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2">
        <v>22</v>
      </c>
      <c r="U23" s="132">
        <v>23</v>
      </c>
      <c r="V23" s="132">
        <v>24</v>
      </c>
      <c r="W23" s="132">
        <v>25</v>
      </c>
      <c r="X23" s="132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19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13</v>
      </c>
      <c r="AE24" s="231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 t="s">
        <v>29</v>
      </c>
      <c r="AD26" s="80" t="s">
        <v>30</v>
      </c>
      <c r="AE26" s="80" t="s">
        <v>31</v>
      </c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 t="s">
        <v>32</v>
      </c>
      <c r="AD27" s="80">
        <f>AE14*8</f>
        <v>1872</v>
      </c>
      <c r="AE27" s="80" t="s">
        <v>109</v>
      </c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5">
        <f t="shared" si="4"/>
        <v>44014</v>
      </c>
      <c r="F28" s="135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5">
        <f t="shared" si="6"/>
        <v>44075</v>
      </c>
      <c r="V28" s="135">
        <f t="shared" si="6"/>
        <v>44076</v>
      </c>
      <c r="W28" s="135">
        <f t="shared" si="6"/>
        <v>44077</v>
      </c>
      <c r="X28" s="135">
        <f t="shared" si="6"/>
        <v>44078</v>
      </c>
      <c r="Y28" s="133">
        <v>5</v>
      </c>
      <c r="Z28" s="133">
        <v>6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6</v>
      </c>
      <c r="C29" s="132">
        <v>7</v>
      </c>
      <c r="D29" s="132">
        <v>8</v>
      </c>
      <c r="E29" s="132">
        <v>9</v>
      </c>
      <c r="F29" s="132">
        <v>10</v>
      </c>
      <c r="G29" s="133">
        <v>11</v>
      </c>
      <c r="H29" s="133">
        <v>12</v>
      </c>
      <c r="I29"/>
      <c r="J29" s="128">
        <v>32</v>
      </c>
      <c r="K29" s="132">
        <v>3</v>
      </c>
      <c r="L29" s="132">
        <v>4</v>
      </c>
      <c r="M29" s="132">
        <v>5</v>
      </c>
      <c r="N29" s="132">
        <v>6</v>
      </c>
      <c r="O29" s="132">
        <v>7</v>
      </c>
      <c r="P29" s="133">
        <v>8</v>
      </c>
      <c r="Q29" s="133">
        <v>9</v>
      </c>
      <c r="R29" s="126"/>
      <c r="S29" s="128">
        <v>37</v>
      </c>
      <c r="T29" s="136">
        <v>7</v>
      </c>
      <c r="U29" s="131">
        <v>8</v>
      </c>
      <c r="V29" s="136">
        <v>9</v>
      </c>
      <c r="W29" s="136">
        <v>10</v>
      </c>
      <c r="X29" s="136">
        <v>11</v>
      </c>
      <c r="Y29" s="133">
        <v>12</v>
      </c>
      <c r="Z29" s="133">
        <v>13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13</v>
      </c>
      <c r="C30" s="132">
        <v>14</v>
      </c>
      <c r="D30" s="132">
        <v>15</v>
      </c>
      <c r="E30" s="132">
        <v>16</v>
      </c>
      <c r="F30" s="132">
        <v>17</v>
      </c>
      <c r="G30" s="133">
        <v>18</v>
      </c>
      <c r="H30" s="133">
        <v>19</v>
      </c>
      <c r="I30"/>
      <c r="J30" s="128">
        <v>33</v>
      </c>
      <c r="K30" s="132">
        <v>10</v>
      </c>
      <c r="L30" s="132">
        <v>11</v>
      </c>
      <c r="M30" s="132">
        <v>12</v>
      </c>
      <c r="N30" s="132">
        <v>13</v>
      </c>
      <c r="O30" s="132">
        <v>14</v>
      </c>
      <c r="P30" s="131">
        <v>15</v>
      </c>
      <c r="Q30" s="133">
        <v>16</v>
      </c>
      <c r="R30" s="126"/>
      <c r="S30" s="128">
        <v>38</v>
      </c>
      <c r="T30" s="137">
        <v>14</v>
      </c>
      <c r="U30" s="137">
        <v>15</v>
      </c>
      <c r="V30" s="137">
        <v>16</v>
      </c>
      <c r="W30" s="137">
        <v>17</v>
      </c>
      <c r="X30" s="137">
        <v>18</v>
      </c>
      <c r="Y30" s="138">
        <v>19</v>
      </c>
      <c r="Z30" s="138">
        <v>20</v>
      </c>
      <c r="AC30" s="49"/>
      <c r="AD30" s="49"/>
      <c r="AE30" s="49"/>
    </row>
    <row r="31" spans="1:32" s="1" customFormat="1" ht="16.5" thickTop="1" thickBot="1">
      <c r="A31" s="128">
        <v>30</v>
      </c>
      <c r="B31" s="135">
        <v>20</v>
      </c>
      <c r="C31" s="135">
        <v>21</v>
      </c>
      <c r="D31" s="135">
        <v>22</v>
      </c>
      <c r="E31" s="135">
        <v>23</v>
      </c>
      <c r="F31" s="135">
        <v>24</v>
      </c>
      <c r="G31" s="131">
        <v>25</v>
      </c>
      <c r="H31" s="133">
        <v>26</v>
      </c>
      <c r="I31"/>
      <c r="J31" s="128">
        <v>34</v>
      </c>
      <c r="K31" s="135">
        <v>17</v>
      </c>
      <c r="L31" s="135">
        <v>18</v>
      </c>
      <c r="M31" s="135">
        <v>19</v>
      </c>
      <c r="N31" s="135">
        <v>20</v>
      </c>
      <c r="O31" s="135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49"/>
      <c r="AD31" s="49"/>
      <c r="AE31" s="49"/>
    </row>
    <row r="32" spans="1:32" s="1" customFormat="1" ht="16.5" thickTop="1" thickBot="1">
      <c r="A32" s="128">
        <v>31</v>
      </c>
      <c r="B32" s="136">
        <v>27</v>
      </c>
      <c r="C32" s="136">
        <v>28</v>
      </c>
      <c r="D32" s="136">
        <v>29</v>
      </c>
      <c r="E32" s="136">
        <v>30</v>
      </c>
      <c r="F32" s="136">
        <v>31</v>
      </c>
      <c r="G32" s="133"/>
      <c r="H32" s="133"/>
      <c r="I32"/>
      <c r="J32" s="128">
        <v>35</v>
      </c>
      <c r="K32" s="132">
        <v>24</v>
      </c>
      <c r="L32" s="132">
        <v>25</v>
      </c>
      <c r="M32" s="132">
        <v>26</v>
      </c>
      <c r="N32" s="132">
        <v>27</v>
      </c>
      <c r="O32" s="132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6</v>
      </c>
      <c r="D38" s="132">
        <v>7</v>
      </c>
      <c r="E38" s="132">
        <v>8</v>
      </c>
      <c r="F38" s="132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2">
        <v>3</v>
      </c>
      <c r="M38" s="132">
        <v>4</v>
      </c>
      <c r="N38" s="132">
        <v>5</v>
      </c>
      <c r="O38" s="132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2">
        <v>9</v>
      </c>
      <c r="W38" s="132">
        <v>10</v>
      </c>
      <c r="X38" s="132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2">
        <v>13</v>
      </c>
      <c r="D39" s="132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5">
        <v>21</v>
      </c>
      <c r="U40" s="135">
        <v>22</v>
      </c>
      <c r="V40" s="135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6">
        <v>28</v>
      </c>
      <c r="U41" s="136">
        <v>29</v>
      </c>
      <c r="V41" s="136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9">
        <v>4</v>
      </c>
      <c r="C47" s="9">
        <v>5</v>
      </c>
      <c r="D47" s="94">
        <v>6</v>
      </c>
      <c r="E47" s="9">
        <v>7</v>
      </c>
      <c r="F47" s="9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61" priority="1" stopIfTrue="1" operator="equal">
      <formula>""</formula>
    </cfRule>
    <cfRule type="cellIs" dxfId="160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tabColor rgb="FFFF0000"/>
  </sheetPr>
  <dimension ref="A1:AT51"/>
  <sheetViews>
    <sheetView showGridLines="0" topLeftCell="A4" workbookViewId="0">
      <selection activeCell="W38" sqref="W38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</cols>
  <sheetData>
    <row r="1" spans="1:46" ht="23.25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22</v>
      </c>
      <c r="Z1" s="219"/>
    </row>
    <row r="2" spans="1:46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6">
      <c r="B3" s="223" t="s">
        <v>1</v>
      </c>
      <c r="C3" s="223"/>
      <c r="D3" s="223"/>
      <c r="E3" s="61"/>
      <c r="F3" s="223" t="s">
        <v>2</v>
      </c>
      <c r="G3" s="223"/>
      <c r="H3" s="223"/>
      <c r="I3" s="6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6">
      <c r="B4" s="222">
        <v>2018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6" ht="3.75" customHeight="1">
      <c r="T5" s="39"/>
    </row>
    <row r="6" spans="1:46" ht="19.5">
      <c r="B6" s="227" t="s">
        <v>5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6">
      <c r="AC7" s="40"/>
      <c r="AD7" s="41" t="s">
        <v>6</v>
      </c>
      <c r="AE7" s="42"/>
    </row>
    <row r="8" spans="1:46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72" t="s">
        <v>7</v>
      </c>
      <c r="AE8" s="73"/>
    </row>
    <row r="9" spans="1:46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79"/>
      <c r="AD9" s="32" t="s">
        <v>8</v>
      </c>
    </row>
    <row r="10" spans="1:46" s="1" customFormat="1" ht="15">
      <c r="A10" s="6">
        <v>1</v>
      </c>
      <c r="B10" s="9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14">
        <f t="shared" si="0"/>
        <v>43102</v>
      </c>
      <c r="D10" s="14">
        <f t="shared" si="0"/>
        <v>43103</v>
      </c>
      <c r="E10" s="14">
        <f t="shared" si="0"/>
        <v>43104</v>
      </c>
      <c r="F10" s="14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14">
        <f t="shared" si="2"/>
        <v>43160</v>
      </c>
      <c r="X10" s="14">
        <f t="shared" si="2"/>
        <v>43161</v>
      </c>
      <c r="Y10" s="10">
        <f t="shared" si="2"/>
        <v>43162</v>
      </c>
      <c r="Z10" s="10">
        <f t="shared" si="2"/>
        <v>43163</v>
      </c>
      <c r="AC10" s="79"/>
      <c r="AF10" s="1" t="s">
        <v>9</v>
      </c>
      <c r="AG10" s="32" t="s">
        <v>10</v>
      </c>
      <c r="AH10" s="32" t="s">
        <v>11</v>
      </c>
      <c r="AI10" s="32" t="s">
        <v>12</v>
      </c>
      <c r="AJ10" s="32" t="s">
        <v>13</v>
      </c>
      <c r="AK10" s="32" t="s">
        <v>14</v>
      </c>
      <c r="AL10" s="32" t="s">
        <v>15</v>
      </c>
      <c r="AM10" s="32" t="s">
        <v>16</v>
      </c>
      <c r="AN10" s="32" t="s">
        <v>17</v>
      </c>
      <c r="AO10" s="32" t="s">
        <v>18</v>
      </c>
      <c r="AP10" s="32" t="s">
        <v>19</v>
      </c>
      <c r="AQ10" s="32" t="s">
        <v>20</v>
      </c>
      <c r="AR10" s="32" t="s">
        <v>21</v>
      </c>
      <c r="AS10" s="55" t="s">
        <v>22</v>
      </c>
      <c r="AT10" s="1" t="s">
        <v>23</v>
      </c>
    </row>
    <row r="11" spans="1:46" s="1" customFormat="1" ht="15">
      <c r="A11" s="6">
        <v>2</v>
      </c>
      <c r="B11" s="14">
        <f t="shared" si="0"/>
        <v>43108</v>
      </c>
      <c r="C11" s="14">
        <f t="shared" si="0"/>
        <v>43109</v>
      </c>
      <c r="D11" s="14">
        <f t="shared" si="0"/>
        <v>43110</v>
      </c>
      <c r="E11" s="14">
        <f t="shared" si="0"/>
        <v>43111</v>
      </c>
      <c r="F11" s="14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F11" s="1">
        <f>CONTARPORCOLOR(AC9,B8:Z42)</f>
        <v>245</v>
      </c>
      <c r="AG11" s="1">
        <f>CONTARPORCOLOR($AC$10,B10:F14)</f>
        <v>22</v>
      </c>
      <c r="AH11" s="1">
        <f>CONTARPORCOLOR($AC$10,K10:O14)</f>
        <v>20</v>
      </c>
      <c r="AI11" s="1">
        <f>CONTARPORCOLOR($AC$10,T10:X14)</f>
        <v>20</v>
      </c>
      <c r="AJ11" s="1">
        <f>CONTARPORCOLOR($AC$10,B20:F24)</f>
        <v>19</v>
      </c>
      <c r="AK11" s="1">
        <f>CONTARPORCOLOR($AC$10,K19:O23)</f>
        <v>21</v>
      </c>
      <c r="AL11" s="1">
        <f>CONTARPORCOLOR($AC$10,T19:X23)</f>
        <v>21</v>
      </c>
      <c r="AM11" s="1">
        <f>CONTARPORCOLOR($AC$10,B29:F33)</f>
        <v>22</v>
      </c>
      <c r="AN11" s="1">
        <f>CONTARPORCOLOR($AC$10,K28:O32)</f>
        <v>22</v>
      </c>
      <c r="AO11" s="1">
        <f>CONTARPORCOLOR($AC$10,T29:X32)</f>
        <v>20</v>
      </c>
      <c r="AP11" s="1">
        <f>CONTARPORCOLOR($AC$10,B37:F41)</f>
        <v>22</v>
      </c>
      <c r="AQ11" s="1">
        <f>CONTARPORCOLOR($AC$10,K37:O41)</f>
        <v>20</v>
      </c>
      <c r="AR11" s="1">
        <f>CONTARPORCOLOR($AC$10,T38:X42)</f>
        <v>16</v>
      </c>
      <c r="AS11" s="56">
        <f>SUM(AG11:AR11)</f>
        <v>245</v>
      </c>
      <c r="AT11" s="1">
        <f>AS11*8</f>
        <v>1960</v>
      </c>
    </row>
    <row r="12" spans="1:46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f t="shared" si="2"/>
        <v>43171</v>
      </c>
      <c r="U12" s="14">
        <f t="shared" si="2"/>
        <v>43172</v>
      </c>
      <c r="V12" s="14">
        <f t="shared" si="2"/>
        <v>43173</v>
      </c>
      <c r="W12" s="14">
        <f t="shared" si="2"/>
        <v>43174</v>
      </c>
      <c r="X12" s="14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27</v>
      </c>
      <c r="AG12" s="1">
        <v>22</v>
      </c>
      <c r="AH12" s="1">
        <v>20</v>
      </c>
      <c r="AI12" s="1">
        <v>20</v>
      </c>
      <c r="AJ12" s="1">
        <v>20</v>
      </c>
      <c r="AK12" s="1">
        <v>21</v>
      </c>
      <c r="AL12" s="1">
        <v>21</v>
      </c>
      <c r="AM12" s="1">
        <v>22</v>
      </c>
      <c r="AN12" s="1">
        <v>22</v>
      </c>
      <c r="AO12" s="1">
        <v>20</v>
      </c>
      <c r="AP12" s="1">
        <v>22</v>
      </c>
      <c r="AQ12" s="1">
        <v>21</v>
      </c>
      <c r="AR12" s="1">
        <v>19</v>
      </c>
      <c r="AS12" s="56">
        <f>SUM(AG12:AR12)</f>
        <v>250</v>
      </c>
    </row>
    <row r="13" spans="1:46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22</v>
      </c>
    </row>
    <row r="14" spans="1:46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4">
        <f t="shared" si="2"/>
        <v>43185</v>
      </c>
      <c r="U14" s="14">
        <f t="shared" si="2"/>
        <v>43186</v>
      </c>
      <c r="V14" s="14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6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6" s="1" customFormat="1" ht="15">
      <c r="I16"/>
      <c r="J16" s="26"/>
      <c r="R16" s="34"/>
      <c r="AC16" s="232"/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0</v>
      </c>
      <c r="AE17" s="234"/>
      <c r="AF17" s="1" t="s">
        <v>27</v>
      </c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22</v>
      </c>
      <c r="AE18" s="234"/>
    </row>
    <row r="19" spans="1:32" s="1" customFormat="1" ht="15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4">
        <f t="shared" si="4"/>
        <v>43222</v>
      </c>
      <c r="N19" s="14">
        <f t="shared" si="4"/>
        <v>43223</v>
      </c>
      <c r="O19" s="14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4">
        <f t="shared" si="5"/>
        <v>43252</v>
      </c>
      <c r="Y19" s="10">
        <f t="shared" si="5"/>
        <v>43253</v>
      </c>
      <c r="Z19" s="10">
        <f t="shared" si="5"/>
        <v>43254</v>
      </c>
      <c r="AC19" s="51" t="s">
        <v>22</v>
      </c>
      <c r="AD19" s="237">
        <f>AD18+AD17</f>
        <v>22</v>
      </c>
      <c r="AE19" s="237"/>
    </row>
    <row r="20" spans="1:32" s="1" customFormat="1" ht="15">
      <c r="A20" s="6">
        <v>14</v>
      </c>
      <c r="B20" s="14">
        <f t="shared" si="3"/>
        <v>43192</v>
      </c>
      <c r="C20" s="14">
        <f t="shared" si="3"/>
        <v>43193</v>
      </c>
      <c r="D20" s="14">
        <f t="shared" si="3"/>
        <v>43194</v>
      </c>
      <c r="E20" s="14">
        <f t="shared" si="3"/>
        <v>43195</v>
      </c>
      <c r="F20" s="14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14">
        <f t="shared" si="4"/>
        <v>43227</v>
      </c>
      <c r="L20" s="14">
        <f t="shared" si="4"/>
        <v>43228</v>
      </c>
      <c r="M20" s="14">
        <f t="shared" si="4"/>
        <v>43229</v>
      </c>
      <c r="N20" s="14">
        <f t="shared" si="4"/>
        <v>43230</v>
      </c>
      <c r="O20" s="14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14">
        <f t="shared" si="5"/>
        <v>43255</v>
      </c>
      <c r="U20" s="14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</row>
    <row r="21" spans="1:32" s="1" customFormat="1" ht="15">
      <c r="A21" s="6">
        <v>15</v>
      </c>
      <c r="B21" s="14">
        <f t="shared" si="3"/>
        <v>43199</v>
      </c>
      <c r="C21" s="14">
        <f t="shared" si="3"/>
        <v>43200</v>
      </c>
      <c r="D21" s="14">
        <f t="shared" si="3"/>
        <v>43201</v>
      </c>
      <c r="E21" s="14">
        <f t="shared" si="3"/>
        <v>43202</v>
      </c>
      <c r="F21" s="14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14">
        <f t="shared" si="4"/>
        <v>43235</v>
      </c>
      <c r="M21" s="14">
        <f t="shared" si="4"/>
        <v>43236</v>
      </c>
      <c r="N21" s="14">
        <f t="shared" si="4"/>
        <v>43237</v>
      </c>
      <c r="O21" s="14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4">
        <f t="shared" si="5"/>
        <v>43262</v>
      </c>
      <c r="U21" s="14">
        <f t="shared" si="5"/>
        <v>43263</v>
      </c>
      <c r="V21" s="14">
        <f t="shared" si="5"/>
        <v>43264</v>
      </c>
      <c r="W21" s="14">
        <f t="shared" si="5"/>
        <v>43265</v>
      </c>
      <c r="X21" s="14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5">
      <c r="A22" s="6">
        <v>16</v>
      </c>
      <c r="B22" s="14">
        <f t="shared" si="3"/>
        <v>43206</v>
      </c>
      <c r="C22" s="14">
        <f t="shared" si="3"/>
        <v>43207</v>
      </c>
      <c r="D22" s="14">
        <f t="shared" si="3"/>
        <v>43208</v>
      </c>
      <c r="E22" s="14">
        <f t="shared" si="3"/>
        <v>43209</v>
      </c>
      <c r="F22" s="14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4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4">
        <f t="shared" si="5"/>
        <v>43269</v>
      </c>
      <c r="U22" s="14">
        <f t="shared" si="5"/>
        <v>43270</v>
      </c>
      <c r="V22" s="14">
        <f t="shared" si="5"/>
        <v>43271</v>
      </c>
      <c r="W22" s="14">
        <f t="shared" si="5"/>
        <v>43272</v>
      </c>
      <c r="X22" s="14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3"/>
        <v>43213</v>
      </c>
      <c r="C23" s="14">
        <f t="shared" si="3"/>
        <v>43214</v>
      </c>
      <c r="D23" s="14">
        <f t="shared" si="3"/>
        <v>43215</v>
      </c>
      <c r="E23" s="14">
        <f t="shared" si="3"/>
        <v>43216</v>
      </c>
      <c r="F23" s="14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4">
        <f t="shared" si="4"/>
        <v>43248</v>
      </c>
      <c r="L23" s="14">
        <f t="shared" si="4"/>
        <v>43249</v>
      </c>
      <c r="M23" s="14">
        <f t="shared" si="4"/>
        <v>43250</v>
      </c>
      <c r="N23" s="14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14">
        <f t="shared" si="5"/>
        <v>43276</v>
      </c>
      <c r="U23" s="14">
        <f t="shared" si="5"/>
        <v>43277</v>
      </c>
      <c r="V23" s="14">
        <f t="shared" si="5"/>
        <v>43278</v>
      </c>
      <c r="W23" s="14">
        <f t="shared" si="5"/>
        <v>43279</v>
      </c>
      <c r="X23" s="14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CONTARPORCOLOR(AC8,B10:Z47)</f>
        <v>5</v>
      </c>
      <c r="AE23" s="237"/>
    </row>
    <row r="24" spans="1:32" s="1" customFormat="1" ht="15">
      <c r="A24" s="6">
        <v>18</v>
      </c>
      <c r="B24" s="13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 t="s">
        <v>29</v>
      </c>
      <c r="AD26" s="80" t="s">
        <v>30</v>
      </c>
      <c r="AE26" s="80" t="s">
        <v>31</v>
      </c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53" t="s">
        <v>32</v>
      </c>
      <c r="AD27" s="80" t="s">
        <v>33</v>
      </c>
      <c r="AE27" s="80" t="s">
        <v>34</v>
      </c>
    </row>
    <row r="28" spans="1:32" s="1" customFormat="1" ht="15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4">
        <f t="shared" si="7"/>
        <v>43313</v>
      </c>
      <c r="N28" s="14">
        <f t="shared" si="7"/>
        <v>43314</v>
      </c>
      <c r="O28" s="14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/>
      <c r="AD28" s="81"/>
      <c r="AE28" s="81"/>
    </row>
    <row r="29" spans="1:32" s="1" customFormat="1" ht="15">
      <c r="A29" s="6">
        <v>27</v>
      </c>
      <c r="B29" s="14">
        <f t="shared" si="6"/>
        <v>43283</v>
      </c>
      <c r="C29" s="14">
        <f t="shared" si="6"/>
        <v>43284</v>
      </c>
      <c r="D29" s="14">
        <f t="shared" si="6"/>
        <v>43285</v>
      </c>
      <c r="E29" s="14">
        <f t="shared" si="6"/>
        <v>43286</v>
      </c>
      <c r="F29" s="14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14">
        <f t="shared" si="7"/>
        <v>43318</v>
      </c>
      <c r="L29" s="14">
        <f t="shared" si="7"/>
        <v>43319</v>
      </c>
      <c r="M29" s="14">
        <f t="shared" si="7"/>
        <v>43320</v>
      </c>
      <c r="N29" s="14">
        <f t="shared" si="7"/>
        <v>43321</v>
      </c>
      <c r="O29" s="14">
        <f t="shared" si="7"/>
        <v>43322</v>
      </c>
      <c r="P29" s="10">
        <f t="shared" si="7"/>
        <v>43323</v>
      </c>
      <c r="Q29" s="10">
        <f t="shared" si="7"/>
        <v>43324</v>
      </c>
      <c r="R29" s="27"/>
      <c r="S29" s="6">
        <v>36</v>
      </c>
      <c r="T29" s="14">
        <f t="shared" si="8"/>
        <v>43346</v>
      </c>
      <c r="U29" s="14">
        <f t="shared" si="8"/>
        <v>43347</v>
      </c>
      <c r="V29" s="14">
        <f t="shared" si="8"/>
        <v>43348</v>
      </c>
      <c r="W29" s="14">
        <f t="shared" si="8"/>
        <v>43349</v>
      </c>
      <c r="X29" s="14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80" t="s">
        <v>35</v>
      </c>
      <c r="AE29" s="80" t="s">
        <v>36</v>
      </c>
      <c r="AF29" s="32" t="s">
        <v>37</v>
      </c>
    </row>
    <row r="30" spans="1:32" s="1" customFormat="1" ht="15">
      <c r="A30" s="6">
        <v>28</v>
      </c>
      <c r="B30" s="14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14">
        <f t="shared" si="7"/>
        <v>43325</v>
      </c>
      <c r="L30" s="14">
        <f t="shared" si="7"/>
        <v>43326</v>
      </c>
      <c r="M30" s="9">
        <f t="shared" si="7"/>
        <v>43327</v>
      </c>
      <c r="N30" s="14">
        <f t="shared" si="7"/>
        <v>43328</v>
      </c>
      <c r="O30" s="14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36">
        <f t="shared" si="8"/>
        <v>43353</v>
      </c>
      <c r="U30" s="14">
        <f t="shared" si="8"/>
        <v>43354</v>
      </c>
      <c r="V30" s="14">
        <f t="shared" si="8"/>
        <v>43355</v>
      </c>
      <c r="W30" s="14">
        <f t="shared" si="8"/>
        <v>43356</v>
      </c>
      <c r="X30" s="14">
        <f t="shared" si="8"/>
        <v>43357</v>
      </c>
      <c r="Y30" s="10">
        <f t="shared" si="8"/>
        <v>43358</v>
      </c>
      <c r="Z30" s="10">
        <f t="shared" si="8"/>
        <v>43359</v>
      </c>
      <c r="AC30" s="49"/>
      <c r="AD30" s="49"/>
      <c r="AE30" s="49"/>
    </row>
    <row r="31" spans="1:32" s="1" customFormat="1" ht="15">
      <c r="A31" s="6">
        <v>29</v>
      </c>
      <c r="B31" s="14">
        <f t="shared" si="6"/>
        <v>43297</v>
      </c>
      <c r="C31" s="14">
        <f t="shared" si="6"/>
        <v>43298</v>
      </c>
      <c r="D31" s="14">
        <f t="shared" si="6"/>
        <v>43299</v>
      </c>
      <c r="E31" s="14">
        <f t="shared" si="6"/>
        <v>43300</v>
      </c>
      <c r="F31" s="14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14">
        <f t="shared" si="7"/>
        <v>43332</v>
      </c>
      <c r="L31" s="14">
        <f t="shared" si="7"/>
        <v>43333</v>
      </c>
      <c r="M31" s="14">
        <f t="shared" si="7"/>
        <v>43334</v>
      </c>
      <c r="N31" s="14">
        <f t="shared" si="7"/>
        <v>43335</v>
      </c>
      <c r="O31" s="14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37">
        <f t="shared" si="8"/>
        <v>43360</v>
      </c>
      <c r="U31" s="14">
        <f t="shared" si="8"/>
        <v>43361</v>
      </c>
      <c r="V31" s="14">
        <f t="shared" si="8"/>
        <v>43362</v>
      </c>
      <c r="W31" s="14">
        <f t="shared" si="8"/>
        <v>43363</v>
      </c>
      <c r="X31" s="14">
        <f t="shared" si="8"/>
        <v>43364</v>
      </c>
      <c r="Y31" s="10">
        <f t="shared" si="8"/>
        <v>43365</v>
      </c>
      <c r="Z31" s="10">
        <f t="shared" si="8"/>
        <v>43366</v>
      </c>
      <c r="AC31" s="49"/>
      <c r="AD31" s="49"/>
      <c r="AE31" s="49"/>
    </row>
    <row r="32" spans="1:32" s="1" customFormat="1" ht="15">
      <c r="A32" s="6">
        <v>30</v>
      </c>
      <c r="B32" s="14">
        <f t="shared" si="6"/>
        <v>43304</v>
      </c>
      <c r="C32" s="14">
        <f t="shared" si="6"/>
        <v>43305</v>
      </c>
      <c r="D32" s="14">
        <f t="shared" si="6"/>
        <v>43306</v>
      </c>
      <c r="E32" s="14">
        <f t="shared" si="6"/>
        <v>43307</v>
      </c>
      <c r="F32" s="14">
        <f t="shared" si="6"/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14">
        <f t="shared" si="7"/>
        <v>43339</v>
      </c>
      <c r="L32" s="14">
        <f t="shared" si="7"/>
        <v>43340</v>
      </c>
      <c r="M32" s="14">
        <f t="shared" si="7"/>
        <v>43341</v>
      </c>
      <c r="N32" s="14">
        <f t="shared" si="7"/>
        <v>43342</v>
      </c>
      <c r="O32" s="14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</row>
    <row r="33" spans="1:32" s="1" customFormat="1" ht="15">
      <c r="A33" s="6">
        <v>31</v>
      </c>
      <c r="B33" s="14">
        <f t="shared" si="6"/>
        <v>43311</v>
      </c>
      <c r="C33" s="14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13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</row>
    <row r="38" spans="1:32" s="1" customFormat="1" ht="15">
      <c r="A38" s="6">
        <v>41</v>
      </c>
      <c r="B38" s="14">
        <f t="shared" si="9"/>
        <v>43381</v>
      </c>
      <c r="C38" s="14">
        <f t="shared" si="9"/>
        <v>43382</v>
      </c>
      <c r="D38" s="14">
        <f t="shared" si="9"/>
        <v>43383</v>
      </c>
      <c r="E38" s="14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4">
        <f t="shared" si="11"/>
        <v>43437</v>
      </c>
      <c r="U38" s="14">
        <f t="shared" si="11"/>
        <v>43438</v>
      </c>
      <c r="V38" s="14">
        <f t="shared" si="11"/>
        <v>43439</v>
      </c>
      <c r="W38" s="7">
        <f t="shared" si="11"/>
        <v>43440</v>
      </c>
      <c r="X38" s="11">
        <f t="shared" si="11"/>
        <v>43441</v>
      </c>
      <c r="Y38" s="10">
        <f t="shared" si="11"/>
        <v>43442</v>
      </c>
      <c r="Z38" s="10">
        <f t="shared" si="11"/>
        <v>43443</v>
      </c>
    </row>
    <row r="39" spans="1:32" s="1" customFormat="1" ht="15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14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4">
        <f t="shared" si="11"/>
        <v>43444</v>
      </c>
      <c r="U39" s="14">
        <f t="shared" si="11"/>
        <v>43445</v>
      </c>
      <c r="V39" s="14">
        <f t="shared" si="11"/>
        <v>43446</v>
      </c>
      <c r="W39" s="14">
        <f t="shared" si="11"/>
        <v>43447</v>
      </c>
      <c r="X39" s="14">
        <f t="shared" si="11"/>
        <v>43448</v>
      </c>
      <c r="Y39" s="10">
        <f t="shared" si="11"/>
        <v>43449</v>
      </c>
      <c r="Z39" s="10">
        <f t="shared" si="11"/>
        <v>43450</v>
      </c>
    </row>
    <row r="40" spans="1:32" s="1" customFormat="1" ht="15">
      <c r="A40" s="6">
        <v>43</v>
      </c>
      <c r="B40" s="14">
        <f t="shared" si="9"/>
        <v>43395</v>
      </c>
      <c r="C40" s="14">
        <f t="shared" si="9"/>
        <v>43396</v>
      </c>
      <c r="D40" s="14">
        <f t="shared" si="9"/>
        <v>43397</v>
      </c>
      <c r="E40" s="14">
        <f t="shared" si="9"/>
        <v>43398</v>
      </c>
      <c r="F40" s="14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4">
        <f t="shared" si="10"/>
        <v>43423</v>
      </c>
      <c r="L40" s="14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14">
        <f t="shared" si="11"/>
        <v>43451</v>
      </c>
      <c r="U40" s="14">
        <f t="shared" si="11"/>
        <v>43452</v>
      </c>
      <c r="V40" s="14">
        <f t="shared" si="11"/>
        <v>43453</v>
      </c>
      <c r="W40" s="14">
        <f t="shared" si="11"/>
        <v>43454</v>
      </c>
      <c r="X40" s="14">
        <f t="shared" si="11"/>
        <v>43455</v>
      </c>
      <c r="Y40" s="10">
        <f t="shared" si="11"/>
        <v>43456</v>
      </c>
      <c r="Z40" s="10">
        <f t="shared" si="11"/>
        <v>43457</v>
      </c>
    </row>
    <row r="41" spans="1:32" s="1" customFormat="1" ht="15">
      <c r="A41" s="6">
        <v>44</v>
      </c>
      <c r="B41" s="14">
        <f t="shared" si="9"/>
        <v>43402</v>
      </c>
      <c r="C41" s="14">
        <f t="shared" si="9"/>
        <v>43403</v>
      </c>
      <c r="D41" s="14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4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14">
        <f t="shared" si="11"/>
        <v>43460</v>
      </c>
      <c r="W41" s="14">
        <f t="shared" si="11"/>
        <v>43461</v>
      </c>
      <c r="X41" s="14">
        <f t="shared" si="11"/>
        <v>43462</v>
      </c>
      <c r="Y41" s="10">
        <f t="shared" si="11"/>
        <v>43463</v>
      </c>
      <c r="Z41" s="10">
        <f t="shared" si="11"/>
        <v>43464</v>
      </c>
    </row>
    <row r="42" spans="1:32" s="1" customFormat="1" ht="15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 t="s">
        <v>38</v>
      </c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19"/>
      <c r="C46" s="9">
        <v>1</v>
      </c>
      <c r="D46" s="14">
        <v>2</v>
      </c>
      <c r="E46" s="14">
        <v>3</v>
      </c>
      <c r="F46" s="14">
        <v>4</v>
      </c>
      <c r="G46" s="10">
        <v>5</v>
      </c>
      <c r="H46" s="10">
        <v>6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14">
        <v>7</v>
      </c>
      <c r="C47" s="14">
        <v>8</v>
      </c>
      <c r="D47" s="14">
        <v>9</v>
      </c>
      <c r="E47" s="14">
        <v>10</v>
      </c>
      <c r="F47" s="14">
        <v>11</v>
      </c>
      <c r="G47" s="10">
        <v>12</v>
      </c>
      <c r="H47" s="10">
        <v>13</v>
      </c>
    </row>
    <row r="48" spans="1:32" ht="12.75" customHeight="1">
      <c r="B48" s="20" t="str">
        <f t="shared" ref="B48:H51" si="12">IF(MONTH($T$35)&lt;&gt;MONTH($T$35-(WEEKDAY($T$35,1)-($K$4-1))-IF((WEEKDAY($T$35,1)-($K$4-1))&lt;=0,7,0)+(ROW(B48)-ROW($T$37))*7+(COLUMN(B48)-COLUMN($T$37)+1)),"",$T$35-(WEEKDAY($T$35,1)-($K$4-1))-IF((WEEKDAY($T$35,1)-($K$4-1))&lt;=0,7,0)+(ROW(B48)-ROW($T$37))*7+(COLUMN(B48)-COLUMN($T$37)+1))</f>
        <v/>
      </c>
      <c r="C48" s="20" t="str">
        <f t="shared" si="12"/>
        <v/>
      </c>
      <c r="D48" s="20" t="str">
        <f t="shared" si="12"/>
        <v/>
      </c>
      <c r="E48" s="20" t="str">
        <f t="shared" si="12"/>
        <v/>
      </c>
      <c r="F48" s="20" t="str">
        <f t="shared" si="12"/>
        <v/>
      </c>
      <c r="G48" s="20" t="str">
        <f t="shared" si="12"/>
        <v/>
      </c>
      <c r="H48" s="20" t="str">
        <f t="shared" si="12"/>
        <v/>
      </c>
      <c r="L48" s="243" t="s">
        <v>39</v>
      </c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4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K45:Z46"/>
    <mergeCell ref="L48:Y50"/>
    <mergeCell ref="B35:H35"/>
    <mergeCell ref="K35:Q35"/>
    <mergeCell ref="T35:Z35"/>
    <mergeCell ref="B43:H43"/>
    <mergeCell ref="B44:H44"/>
  </mergeCells>
  <conditionalFormatting sqref="B46:H51">
    <cfRule type="cellIs" dxfId="213" priority="1" stopIfTrue="1" operator="equal">
      <formula>""</formula>
    </cfRule>
    <cfRule type="cellIs" dxfId="212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scale="7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6">
    <tabColor rgb="FFFF0000"/>
  </sheetPr>
  <dimension ref="A1:AS51"/>
  <sheetViews>
    <sheetView showGridLines="0" zoomScaleNormal="100" workbookViewId="0">
      <selection activeCell="AJ52" sqref="AJ52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56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1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12">
        <f t="shared" si="0"/>
        <v>43102</v>
      </c>
      <c r="D10" s="12">
        <f t="shared" si="0"/>
        <v>43103</v>
      </c>
      <c r="E10" s="12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14">
        <f t="shared" si="2"/>
        <v>43160</v>
      </c>
      <c r="X10" s="14">
        <f t="shared" si="2"/>
        <v>43161</v>
      </c>
      <c r="Y10" s="10">
        <f t="shared" si="2"/>
        <v>43162</v>
      </c>
      <c r="Z10" s="10">
        <f t="shared" si="2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8">
        <f t="shared" si="0"/>
        <v>43108</v>
      </c>
      <c r="C11" s="8">
        <f t="shared" si="0"/>
        <v>43109</v>
      </c>
      <c r="D11" s="8">
        <f t="shared" si="0"/>
        <v>43110</v>
      </c>
      <c r="E11" s="8">
        <f t="shared" si="0"/>
        <v>43111</v>
      </c>
      <c r="F11" s="8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f t="shared" si="2"/>
        <v>43171</v>
      </c>
      <c r="U12" s="14">
        <f t="shared" si="2"/>
        <v>43172</v>
      </c>
      <c r="V12" s="14">
        <f t="shared" si="2"/>
        <v>43173</v>
      </c>
      <c r="W12" s="14">
        <f t="shared" si="2"/>
        <v>43174</v>
      </c>
      <c r="X12" s="14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8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4">
        <f t="shared" si="2"/>
        <v>43185</v>
      </c>
      <c r="U14" s="14">
        <f t="shared" si="2"/>
        <v>43186</v>
      </c>
      <c r="V14" s="14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5" s="1" customFormat="1" ht="15">
      <c r="I16"/>
      <c r="J16" s="26"/>
      <c r="R16" s="34"/>
      <c r="AC16" s="232" t="s">
        <v>57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16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-15</v>
      </c>
      <c r="AE18" s="234"/>
      <c r="AF18" s="32" t="s">
        <v>58</v>
      </c>
    </row>
    <row r="19" spans="1:32" s="1" customFormat="1" ht="15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4">
        <f t="shared" si="4"/>
        <v>43222</v>
      </c>
      <c r="N19" s="14">
        <f t="shared" si="4"/>
        <v>43223</v>
      </c>
      <c r="O19" s="14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4">
        <f t="shared" si="5"/>
        <v>43252</v>
      </c>
      <c r="Y19" s="10">
        <f t="shared" si="5"/>
        <v>43253</v>
      </c>
      <c r="Z19" s="10">
        <f t="shared" si="5"/>
        <v>43254</v>
      </c>
      <c r="AC19" s="51" t="s">
        <v>22</v>
      </c>
      <c r="AD19" s="237">
        <f>AD18+AD17</f>
        <v>1</v>
      </c>
      <c r="AE19" s="237"/>
    </row>
    <row r="20" spans="1:32" s="1" customFormat="1" ht="15">
      <c r="A20" s="6">
        <v>14</v>
      </c>
      <c r="B20" s="14">
        <f t="shared" si="3"/>
        <v>43192</v>
      </c>
      <c r="C20" s="14">
        <f t="shared" si="3"/>
        <v>43193</v>
      </c>
      <c r="D20" s="14">
        <f t="shared" si="3"/>
        <v>43194</v>
      </c>
      <c r="E20" s="14">
        <f t="shared" si="3"/>
        <v>43195</v>
      </c>
      <c r="F20" s="14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14">
        <f t="shared" si="4"/>
        <v>43227</v>
      </c>
      <c r="L20" s="14">
        <f t="shared" si="4"/>
        <v>43228</v>
      </c>
      <c r="M20" s="14">
        <f t="shared" si="4"/>
        <v>43229</v>
      </c>
      <c r="N20" s="14">
        <f t="shared" si="4"/>
        <v>43230</v>
      </c>
      <c r="O20" s="14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14">
        <f t="shared" si="5"/>
        <v>43255</v>
      </c>
      <c r="U20" s="14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</row>
    <row r="21" spans="1:32" s="1" customFormat="1" ht="15">
      <c r="A21" s="6">
        <v>15</v>
      </c>
      <c r="B21" s="14">
        <f t="shared" si="3"/>
        <v>43199</v>
      </c>
      <c r="C21" s="14">
        <f t="shared" si="3"/>
        <v>43200</v>
      </c>
      <c r="D21" s="13">
        <f t="shared" si="3"/>
        <v>43201</v>
      </c>
      <c r="E21" s="14">
        <f t="shared" si="3"/>
        <v>43202</v>
      </c>
      <c r="F21" s="14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13">
        <f t="shared" si="4"/>
        <v>43235</v>
      </c>
      <c r="M21" s="13">
        <f t="shared" si="4"/>
        <v>43236</v>
      </c>
      <c r="N21" s="13">
        <f t="shared" si="4"/>
        <v>43237</v>
      </c>
      <c r="O21" s="13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4">
        <f t="shared" si="5"/>
        <v>43262</v>
      </c>
      <c r="U21" s="14">
        <f t="shared" si="5"/>
        <v>43263</v>
      </c>
      <c r="V21" s="14">
        <f t="shared" si="5"/>
        <v>43264</v>
      </c>
      <c r="W21" s="14">
        <f t="shared" si="5"/>
        <v>43265</v>
      </c>
      <c r="X21" s="14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5">
      <c r="A22" s="6">
        <v>16</v>
      </c>
      <c r="B22" s="14">
        <f t="shared" si="3"/>
        <v>43206</v>
      </c>
      <c r="C22" s="14">
        <f t="shared" si="3"/>
        <v>43207</v>
      </c>
      <c r="D22" s="14">
        <f t="shared" si="3"/>
        <v>43208</v>
      </c>
      <c r="E22" s="14">
        <f t="shared" si="3"/>
        <v>43209</v>
      </c>
      <c r="F22" s="14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3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4">
        <f t="shared" si="5"/>
        <v>43269</v>
      </c>
      <c r="U22" s="14">
        <f t="shared" si="5"/>
        <v>43270</v>
      </c>
      <c r="V22" s="14">
        <f t="shared" si="5"/>
        <v>43271</v>
      </c>
      <c r="W22" s="14">
        <f t="shared" si="5"/>
        <v>43272</v>
      </c>
      <c r="X22" s="14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3"/>
        <v>43213</v>
      </c>
      <c r="C23" s="14">
        <f t="shared" si="3"/>
        <v>43214</v>
      </c>
      <c r="D23" s="14">
        <f t="shared" si="3"/>
        <v>43215</v>
      </c>
      <c r="E23" s="14">
        <f t="shared" si="3"/>
        <v>43216</v>
      </c>
      <c r="F23" s="14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4">
        <f t="shared" si="4"/>
        <v>43248</v>
      </c>
      <c r="L23" s="14">
        <f t="shared" si="4"/>
        <v>43249</v>
      </c>
      <c r="M23" s="14">
        <f t="shared" si="4"/>
        <v>43250</v>
      </c>
      <c r="N23" s="14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14">
        <f t="shared" si="5"/>
        <v>43276</v>
      </c>
      <c r="U23" s="14">
        <f t="shared" si="5"/>
        <v>43277</v>
      </c>
      <c r="V23" s="14">
        <f t="shared" si="5"/>
        <v>43278</v>
      </c>
      <c r="W23" s="14">
        <f t="shared" si="5"/>
        <v>43279</v>
      </c>
      <c r="X23" s="14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CONTARPORCOLOR(AC8,B10:Z47)</f>
        <v>23</v>
      </c>
      <c r="AE23" s="237"/>
      <c r="AF23" s="1" t="s">
        <v>115</v>
      </c>
    </row>
    <row r="24" spans="1:32" s="1" customFormat="1" ht="15">
      <c r="A24" s="6">
        <v>18</v>
      </c>
      <c r="B24" s="13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 t="s">
        <v>59</v>
      </c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3">
        <f t="shared" si="7"/>
        <v>43313</v>
      </c>
      <c r="N28" s="13">
        <f t="shared" si="7"/>
        <v>43314</v>
      </c>
      <c r="O28" s="13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 t="s">
        <v>60</v>
      </c>
      <c r="AD28" s="49"/>
      <c r="AE28" s="49"/>
    </row>
    <row r="29" spans="1:32" s="1" customFormat="1" ht="15">
      <c r="A29" s="6">
        <v>27</v>
      </c>
      <c r="B29" s="14">
        <f t="shared" si="6"/>
        <v>43283</v>
      </c>
      <c r="C29" s="14">
        <f t="shared" si="6"/>
        <v>43284</v>
      </c>
      <c r="D29" s="14">
        <f t="shared" si="6"/>
        <v>43285</v>
      </c>
      <c r="E29" s="14">
        <f t="shared" si="6"/>
        <v>43286</v>
      </c>
      <c r="F29" s="14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13">
        <f t="shared" si="7"/>
        <v>43318</v>
      </c>
      <c r="L29" s="13">
        <f t="shared" si="7"/>
        <v>43319</v>
      </c>
      <c r="M29" s="13">
        <f t="shared" si="7"/>
        <v>43320</v>
      </c>
      <c r="N29" s="13">
        <f t="shared" si="7"/>
        <v>43321</v>
      </c>
      <c r="O29" s="13">
        <f t="shared" si="7"/>
        <v>43322</v>
      </c>
      <c r="P29" s="10">
        <f t="shared" si="7"/>
        <v>43323</v>
      </c>
      <c r="Q29" s="10">
        <f t="shared" si="7"/>
        <v>43324</v>
      </c>
      <c r="R29" s="27"/>
      <c r="S29" s="6">
        <v>36</v>
      </c>
      <c r="T29" s="14">
        <f t="shared" si="8"/>
        <v>43346</v>
      </c>
      <c r="U29" s="14">
        <f t="shared" si="8"/>
        <v>43347</v>
      </c>
      <c r="V29" s="14">
        <f t="shared" si="8"/>
        <v>43348</v>
      </c>
      <c r="W29" s="14">
        <f t="shared" si="8"/>
        <v>43349</v>
      </c>
      <c r="X29" s="14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13">
        <f t="shared" si="7"/>
        <v>43325</v>
      </c>
      <c r="L30" s="13">
        <f t="shared" si="7"/>
        <v>43326</v>
      </c>
      <c r="M30" s="9">
        <f t="shared" si="7"/>
        <v>43327</v>
      </c>
      <c r="N30" s="82">
        <f t="shared" si="7"/>
        <v>43328</v>
      </c>
      <c r="O30" s="82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36">
        <f t="shared" si="8"/>
        <v>43353</v>
      </c>
      <c r="U30" s="14">
        <f t="shared" si="8"/>
        <v>43354</v>
      </c>
      <c r="V30" s="14">
        <f t="shared" si="8"/>
        <v>43355</v>
      </c>
      <c r="W30" s="14">
        <f t="shared" si="8"/>
        <v>43356</v>
      </c>
      <c r="X30" s="14">
        <f t="shared" si="8"/>
        <v>43357</v>
      </c>
      <c r="Y30" s="10">
        <f t="shared" si="8"/>
        <v>43358</v>
      </c>
      <c r="Z30" s="10">
        <f t="shared" si="8"/>
        <v>43359</v>
      </c>
    </row>
    <row r="31" spans="1:32" s="1" customFormat="1" ht="15">
      <c r="A31" s="6">
        <v>29</v>
      </c>
      <c r="B31" s="14">
        <f t="shared" si="6"/>
        <v>43297</v>
      </c>
      <c r="C31" s="14">
        <f t="shared" si="6"/>
        <v>43298</v>
      </c>
      <c r="D31" s="14">
        <f t="shared" si="6"/>
        <v>43299</v>
      </c>
      <c r="E31" s="14">
        <f t="shared" si="6"/>
        <v>43300</v>
      </c>
      <c r="F31" s="14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82">
        <f t="shared" si="7"/>
        <v>43332</v>
      </c>
      <c r="L31" s="82">
        <f t="shared" si="7"/>
        <v>43333</v>
      </c>
      <c r="M31" s="82">
        <f t="shared" si="7"/>
        <v>43334</v>
      </c>
      <c r="N31" s="82">
        <f t="shared" si="7"/>
        <v>43335</v>
      </c>
      <c r="O31" s="82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37">
        <f t="shared" si="8"/>
        <v>43360</v>
      </c>
      <c r="U31" s="14">
        <f t="shared" si="8"/>
        <v>43361</v>
      </c>
      <c r="V31" s="14">
        <f t="shared" si="8"/>
        <v>43362</v>
      </c>
      <c r="W31" s="14">
        <f t="shared" si="8"/>
        <v>43363</v>
      </c>
      <c r="X31" s="14">
        <f t="shared" si="8"/>
        <v>43364</v>
      </c>
      <c r="Y31" s="10">
        <f t="shared" si="8"/>
        <v>43365</v>
      </c>
      <c r="Z31" s="10">
        <f t="shared" si="8"/>
        <v>43366</v>
      </c>
    </row>
    <row r="32" spans="1:32" s="1" customFormat="1" ht="15">
      <c r="A32" s="6">
        <v>30</v>
      </c>
      <c r="B32" s="14">
        <f t="shared" si="6"/>
        <v>43304</v>
      </c>
      <c r="C32" s="14">
        <f t="shared" si="6"/>
        <v>43305</v>
      </c>
      <c r="D32" s="14">
        <f t="shared" si="6"/>
        <v>43306</v>
      </c>
      <c r="E32" s="14">
        <f t="shared" si="6"/>
        <v>43307</v>
      </c>
      <c r="F32" s="14">
        <f t="shared" si="6"/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14">
        <f t="shared" si="7"/>
        <v>43339</v>
      </c>
      <c r="L32" s="14">
        <f t="shared" si="7"/>
        <v>43340</v>
      </c>
      <c r="M32" s="14">
        <f t="shared" si="7"/>
        <v>43341</v>
      </c>
      <c r="N32" s="14">
        <f t="shared" si="7"/>
        <v>43342</v>
      </c>
      <c r="O32" s="14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  <c r="AC32" s="1" t="s">
        <v>114</v>
      </c>
    </row>
    <row r="33" spans="1:32" s="1" customFormat="1" ht="15">
      <c r="A33" s="6">
        <v>31</v>
      </c>
      <c r="B33" s="13">
        <f t="shared" si="6"/>
        <v>43311</v>
      </c>
      <c r="C33" s="13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">
      <c r="I34"/>
      <c r="J34" s="26"/>
      <c r="R34" s="27"/>
      <c r="AC34" s="1" t="s">
        <v>61</v>
      </c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13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  <c r="AC37" s="32" t="s">
        <v>62</v>
      </c>
    </row>
    <row r="38" spans="1:32" s="1" customFormat="1" ht="15">
      <c r="A38" s="6">
        <v>41</v>
      </c>
      <c r="B38" s="14">
        <f t="shared" si="9"/>
        <v>43381</v>
      </c>
      <c r="C38" s="14">
        <f t="shared" si="9"/>
        <v>43382</v>
      </c>
      <c r="D38" s="14">
        <f t="shared" si="9"/>
        <v>43383</v>
      </c>
      <c r="E38" s="14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4">
        <f t="shared" si="11"/>
        <v>43437</v>
      </c>
      <c r="U38" s="14">
        <f t="shared" si="11"/>
        <v>43438</v>
      </c>
      <c r="V38" s="14">
        <f t="shared" si="11"/>
        <v>43439</v>
      </c>
      <c r="W38" s="7">
        <f t="shared" si="11"/>
        <v>43440</v>
      </c>
      <c r="X38" s="11">
        <f t="shared" si="11"/>
        <v>43441</v>
      </c>
      <c r="Y38" s="10">
        <f t="shared" si="11"/>
        <v>43442</v>
      </c>
      <c r="Z38" s="10">
        <f t="shared" si="11"/>
        <v>43443</v>
      </c>
      <c r="AC38" s="32" t="s">
        <v>63</v>
      </c>
    </row>
    <row r="39" spans="1:32" s="1" customFormat="1" ht="15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14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4">
        <f t="shared" si="11"/>
        <v>43444</v>
      </c>
      <c r="U39" s="14">
        <f t="shared" si="11"/>
        <v>43445</v>
      </c>
      <c r="V39" s="14">
        <f t="shared" si="11"/>
        <v>43446</v>
      </c>
      <c r="W39" s="14">
        <f t="shared" si="11"/>
        <v>43447</v>
      </c>
      <c r="X39" s="14">
        <f t="shared" si="11"/>
        <v>43448</v>
      </c>
      <c r="Y39" s="10">
        <f t="shared" si="11"/>
        <v>43449</v>
      </c>
      <c r="Z39" s="10">
        <f t="shared" si="11"/>
        <v>43450</v>
      </c>
      <c r="AC39" s="32" t="s">
        <v>64</v>
      </c>
    </row>
    <row r="40" spans="1:32" s="1" customFormat="1" ht="15">
      <c r="A40" s="6">
        <v>43</v>
      </c>
      <c r="B40" s="14">
        <f t="shared" si="9"/>
        <v>43395</v>
      </c>
      <c r="C40" s="14">
        <f t="shared" si="9"/>
        <v>43396</v>
      </c>
      <c r="D40" s="14">
        <f t="shared" si="9"/>
        <v>43397</v>
      </c>
      <c r="E40" s="14">
        <f t="shared" si="9"/>
        <v>43398</v>
      </c>
      <c r="F40" s="14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4">
        <f t="shared" si="10"/>
        <v>43423</v>
      </c>
      <c r="L40" s="14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14">
        <f t="shared" si="11"/>
        <v>43451</v>
      </c>
      <c r="U40" s="14">
        <f t="shared" si="11"/>
        <v>43452</v>
      </c>
      <c r="V40" s="14">
        <f t="shared" si="11"/>
        <v>43453</v>
      </c>
      <c r="W40" s="14">
        <f t="shared" si="11"/>
        <v>43454</v>
      </c>
      <c r="X40" s="14">
        <f t="shared" si="11"/>
        <v>43455</v>
      </c>
      <c r="Y40" s="10">
        <f t="shared" si="11"/>
        <v>43456</v>
      </c>
      <c r="Z40" s="10">
        <f t="shared" si="11"/>
        <v>43457</v>
      </c>
      <c r="AC40" s="32" t="s">
        <v>65</v>
      </c>
    </row>
    <row r="41" spans="1:32" s="1" customFormat="1" ht="15">
      <c r="A41" s="6">
        <v>44</v>
      </c>
      <c r="B41" s="14">
        <f t="shared" si="9"/>
        <v>43402</v>
      </c>
      <c r="C41" s="14">
        <f t="shared" si="9"/>
        <v>43403</v>
      </c>
      <c r="D41" s="14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4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82">
        <f t="shared" si="11"/>
        <v>43460</v>
      </c>
      <c r="W41" s="82">
        <f t="shared" si="11"/>
        <v>43461</v>
      </c>
      <c r="X41" s="82">
        <f t="shared" si="11"/>
        <v>43462</v>
      </c>
      <c r="Y41" s="10">
        <f t="shared" si="11"/>
        <v>43463</v>
      </c>
      <c r="Z41" s="10">
        <f t="shared" si="11"/>
        <v>43464</v>
      </c>
      <c r="AC41" s="32" t="s">
        <v>66</v>
      </c>
    </row>
    <row r="42" spans="1:32" s="1" customFormat="1" ht="15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  <c r="AC44" s="32" t="s">
        <v>98</v>
      </c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14">
        <v>2</v>
      </c>
      <c r="E46" s="14">
        <v>3</v>
      </c>
      <c r="F46" s="14">
        <v>4</v>
      </c>
      <c r="G46" s="10">
        <v>5</v>
      </c>
      <c r="H46" s="10">
        <v>6</v>
      </c>
      <c r="T46" s="39"/>
    </row>
    <row r="47" spans="1:32">
      <c r="B47" s="14">
        <v>7</v>
      </c>
      <c r="C47" s="14">
        <v>8</v>
      </c>
      <c r="D47" s="14">
        <v>9</v>
      </c>
      <c r="E47" s="14">
        <v>10</v>
      </c>
      <c r="F47" s="14">
        <v>11</v>
      </c>
      <c r="G47" s="10">
        <v>12</v>
      </c>
      <c r="H47" s="10">
        <v>13</v>
      </c>
    </row>
    <row r="48" spans="1:32">
      <c r="B48" s="20" t="str">
        <f t="shared" ref="B48:H51" si="12">IF(MONTH($T$35)&lt;&gt;MONTH($T$35-(WEEKDAY($T$35,1)-($K$4-1))-IF((WEEKDAY($T$35,1)-($K$4-1))&lt;=0,7,0)+(ROW(B48)-ROW($T$37))*7+(COLUMN(B48)-COLUMN($T$37)+1)),"",$T$35-(WEEKDAY($T$35,1)-($K$4-1))-IF((WEEKDAY($T$35,1)-($K$4-1))&lt;=0,7,0)+(ROW(B48)-ROW($T$37))*7+(COLUMN(B48)-COLUMN($T$37)+1))</f>
        <v/>
      </c>
      <c r="C48" s="20" t="str">
        <f t="shared" si="12"/>
        <v/>
      </c>
      <c r="D48" s="20" t="str">
        <f t="shared" si="12"/>
        <v/>
      </c>
      <c r="E48" s="20" t="str">
        <f t="shared" si="12"/>
        <v/>
      </c>
      <c r="F48" s="20" t="str">
        <f t="shared" si="12"/>
        <v/>
      </c>
      <c r="G48" s="20" t="str">
        <f t="shared" si="12"/>
        <v/>
      </c>
      <c r="H48" s="20" t="str">
        <f t="shared" si="12"/>
        <v/>
      </c>
    </row>
    <row r="49" spans="2:8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</row>
    <row r="50" spans="2:8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</row>
    <row r="51" spans="2:8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159" priority="1" stopIfTrue="1" operator="equal">
      <formula>""</formula>
    </cfRule>
    <cfRule type="cellIs" dxfId="158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scale="7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63">
    <tabColor rgb="FFFF0000"/>
    <pageSetUpPr fitToPage="1"/>
  </sheetPr>
  <dimension ref="A1:AS51"/>
  <sheetViews>
    <sheetView showGridLines="0" zoomScale="70" zoomScaleNormal="70" workbookViewId="0">
      <selection activeCell="AK48" sqref="AK48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31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32">
        <v>2</v>
      </c>
      <c r="F10" s="13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7</v>
      </c>
      <c r="AS12" s="56"/>
    </row>
    <row r="13" spans="1:45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5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2">
        <v>21</v>
      </c>
      <c r="P13" s="133">
        <v>22</v>
      </c>
      <c r="Q13" s="133">
        <v>23</v>
      </c>
      <c r="R13" s="34"/>
      <c r="S13" s="128">
        <v>12</v>
      </c>
      <c r="T13" s="132">
        <v>16</v>
      </c>
      <c r="U13" s="132">
        <v>17</v>
      </c>
      <c r="V13" s="132">
        <v>18</v>
      </c>
      <c r="W13" s="132">
        <v>19</v>
      </c>
      <c r="X13" s="136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6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6">
        <v>23</v>
      </c>
      <c r="U14" s="136">
        <v>24</v>
      </c>
      <c r="V14" s="136">
        <v>25</v>
      </c>
      <c r="W14" s="136">
        <v>26</v>
      </c>
      <c r="X14" s="136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225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1</v>
      </c>
      <c r="AE17" s="234"/>
      <c r="AF17" s="32" t="s">
        <v>206</v>
      </c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31</v>
      </c>
      <c r="AE19" s="237"/>
    </row>
    <row r="20" spans="1:32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5">
        <v>8</v>
      </c>
      <c r="U21" s="135">
        <v>9</v>
      </c>
      <c r="V21" s="135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6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5">
        <v>15</v>
      </c>
      <c r="U22" s="135">
        <v>16</v>
      </c>
      <c r="V22" s="135">
        <v>17</v>
      </c>
      <c r="W22" s="135">
        <v>18</v>
      </c>
      <c r="X22" s="135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2">
        <v>22</v>
      </c>
      <c r="U23" s="132">
        <v>23</v>
      </c>
      <c r="V23" s="132">
        <v>24</v>
      </c>
      <c r="W23" s="132">
        <v>25</v>
      </c>
      <c r="X23" s="132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24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7</v>
      </c>
      <c r="AE24" s="231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5">
        <f t="shared" si="4"/>
        <v>44014</v>
      </c>
      <c r="F28" s="135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6">
        <f t="shared" si="6"/>
        <v>44075</v>
      </c>
      <c r="V28" s="136">
        <f t="shared" si="6"/>
        <v>44076</v>
      </c>
      <c r="W28" s="136">
        <f t="shared" si="6"/>
        <v>44077</v>
      </c>
      <c r="X28" s="136">
        <f t="shared" si="6"/>
        <v>44078</v>
      </c>
      <c r="Y28" s="133">
        <v>5</v>
      </c>
      <c r="Z28" s="133">
        <v>6</v>
      </c>
      <c r="AC28" s="53" t="s">
        <v>204</v>
      </c>
      <c r="AD28" s="81"/>
      <c r="AE28" s="81"/>
    </row>
    <row r="29" spans="1:32" s="1" customFormat="1" ht="16.5" thickTop="1" thickBot="1">
      <c r="A29" s="128">
        <v>28</v>
      </c>
      <c r="B29" s="132">
        <v>6</v>
      </c>
      <c r="C29" s="132">
        <v>7</v>
      </c>
      <c r="D29" s="132">
        <v>8</v>
      </c>
      <c r="E29" s="132">
        <v>9</v>
      </c>
      <c r="F29" s="132">
        <v>10</v>
      </c>
      <c r="G29" s="133">
        <v>11</v>
      </c>
      <c r="H29" s="133">
        <v>12</v>
      </c>
      <c r="I29"/>
      <c r="J29" s="128">
        <v>32</v>
      </c>
      <c r="K29" s="132">
        <v>3</v>
      </c>
      <c r="L29" s="132">
        <v>4</v>
      </c>
      <c r="M29" s="132">
        <v>5</v>
      </c>
      <c r="N29" s="132">
        <v>6</v>
      </c>
      <c r="O29" s="132">
        <v>7</v>
      </c>
      <c r="P29" s="133">
        <v>8</v>
      </c>
      <c r="Q29" s="133">
        <v>9</v>
      </c>
      <c r="R29" s="126"/>
      <c r="S29" s="128">
        <v>37</v>
      </c>
      <c r="T29" s="136">
        <v>7</v>
      </c>
      <c r="U29" s="131">
        <v>8</v>
      </c>
      <c r="V29" s="135">
        <v>9</v>
      </c>
      <c r="W29" s="135">
        <v>10</v>
      </c>
      <c r="X29" s="135">
        <v>11</v>
      </c>
      <c r="Y29" s="133">
        <v>12</v>
      </c>
      <c r="Z29" s="133">
        <v>13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5">
        <v>13</v>
      </c>
      <c r="C30" s="135">
        <v>14</v>
      </c>
      <c r="D30" s="135">
        <v>15</v>
      </c>
      <c r="E30" s="135">
        <v>16</v>
      </c>
      <c r="F30" s="135">
        <v>17</v>
      </c>
      <c r="G30" s="133">
        <v>18</v>
      </c>
      <c r="H30" s="133">
        <v>19</v>
      </c>
      <c r="I30"/>
      <c r="J30" s="128">
        <v>33</v>
      </c>
      <c r="K30" s="135">
        <v>10</v>
      </c>
      <c r="L30" s="135">
        <v>11</v>
      </c>
      <c r="M30" s="135">
        <v>12</v>
      </c>
      <c r="N30" s="135">
        <v>13</v>
      </c>
      <c r="O30" s="135">
        <v>14</v>
      </c>
      <c r="P30" s="131">
        <v>15</v>
      </c>
      <c r="Q30" s="133">
        <v>16</v>
      </c>
      <c r="R30" s="126"/>
      <c r="S30" s="128">
        <v>38</v>
      </c>
      <c r="T30" s="137">
        <v>14</v>
      </c>
      <c r="U30" s="137">
        <v>15</v>
      </c>
      <c r="V30" s="137">
        <v>16</v>
      </c>
      <c r="W30" s="137">
        <v>17</v>
      </c>
      <c r="X30" s="137">
        <v>18</v>
      </c>
      <c r="Y30" s="138">
        <v>19</v>
      </c>
      <c r="Z30" s="138">
        <v>20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20</v>
      </c>
      <c r="C31" s="132">
        <v>21</v>
      </c>
      <c r="D31" s="132">
        <v>22</v>
      </c>
      <c r="E31" s="135">
        <v>23</v>
      </c>
      <c r="F31" s="132">
        <v>24</v>
      </c>
      <c r="G31" s="131">
        <v>25</v>
      </c>
      <c r="H31" s="133">
        <v>26</v>
      </c>
      <c r="I31"/>
      <c r="J31" s="128">
        <v>34</v>
      </c>
      <c r="K31" s="132">
        <v>17</v>
      </c>
      <c r="L31" s="132">
        <v>18</v>
      </c>
      <c r="M31" s="132">
        <v>19</v>
      </c>
      <c r="N31" s="132">
        <v>20</v>
      </c>
      <c r="O31" s="132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53"/>
      <c r="AD31" s="49"/>
      <c r="AE31" s="49"/>
    </row>
    <row r="32" spans="1:32" s="1" customFormat="1" ht="16.5" thickTop="1" thickBot="1">
      <c r="A32" s="128">
        <v>31</v>
      </c>
      <c r="B32" s="132">
        <v>27</v>
      </c>
      <c r="C32" s="132">
        <v>28</v>
      </c>
      <c r="D32" s="132">
        <v>29</v>
      </c>
      <c r="E32" s="132">
        <v>30</v>
      </c>
      <c r="F32" s="132">
        <v>31</v>
      </c>
      <c r="G32" s="133"/>
      <c r="H32" s="133"/>
      <c r="I32"/>
      <c r="J32" s="128">
        <v>35</v>
      </c>
      <c r="K32" s="136">
        <v>24</v>
      </c>
      <c r="L32" s="136">
        <v>25</v>
      </c>
      <c r="M32" s="136">
        <v>26</v>
      </c>
      <c r="N32" s="136">
        <v>27</v>
      </c>
      <c r="O32" s="136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  <c r="AC32" s="32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6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6</v>
      </c>
      <c r="D38" s="132">
        <v>7</v>
      </c>
      <c r="E38" s="132">
        <v>8</v>
      </c>
      <c r="F38" s="132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2">
        <v>3</v>
      </c>
      <c r="M38" s="132">
        <v>4</v>
      </c>
      <c r="N38" s="132">
        <v>5</v>
      </c>
      <c r="O38" s="132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2">
        <v>9</v>
      </c>
      <c r="W38" s="132">
        <v>10</v>
      </c>
      <c r="X38" s="132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2">
        <v>13</v>
      </c>
      <c r="D39" s="132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6">
        <v>21</v>
      </c>
      <c r="U40" s="136">
        <v>22</v>
      </c>
      <c r="V40" s="136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5">
        <v>28</v>
      </c>
      <c r="U41" s="135">
        <v>29</v>
      </c>
      <c r="V41" s="135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4</v>
      </c>
      <c r="C47" s="82">
        <v>5</v>
      </c>
      <c r="D47" s="82">
        <v>6</v>
      </c>
      <c r="E47" s="82">
        <v>7</v>
      </c>
      <c r="F47" s="82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143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57" priority="1" stopIfTrue="1" operator="equal">
      <formula>""</formula>
    </cfRule>
    <cfRule type="cellIs" dxfId="156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37">
    <tabColor rgb="FFFF0000"/>
  </sheetPr>
  <dimension ref="A1:AS51"/>
  <sheetViews>
    <sheetView showGridLines="0" topLeftCell="A2" zoomScaleNormal="100" workbookViewId="0">
      <selection activeCell="AI41" sqref="AI41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67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5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">
        <v>68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8">
        <f t="shared" si="0"/>
        <v>43102</v>
      </c>
      <c r="D10" s="8">
        <f t="shared" si="0"/>
        <v>43103</v>
      </c>
      <c r="E10" s="8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14">
        <f t="shared" si="2"/>
        <v>43160</v>
      </c>
      <c r="X10" s="14">
        <f t="shared" si="2"/>
        <v>43161</v>
      </c>
      <c r="Y10" s="10">
        <f t="shared" si="2"/>
        <v>43162</v>
      </c>
      <c r="Z10" s="10">
        <f t="shared" si="2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8">
        <f t="shared" si="0"/>
        <v>43108</v>
      </c>
      <c r="C11" s="8">
        <f t="shared" si="0"/>
        <v>43109</v>
      </c>
      <c r="D11" s="8">
        <f t="shared" si="0"/>
        <v>43110</v>
      </c>
      <c r="E11" s="8">
        <f t="shared" si="0"/>
        <v>43111</v>
      </c>
      <c r="F11" s="8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f t="shared" si="2"/>
        <v>43171</v>
      </c>
      <c r="U12" s="14">
        <f t="shared" si="2"/>
        <v>43172</v>
      </c>
      <c r="V12" s="14">
        <f t="shared" si="2"/>
        <v>43173</v>
      </c>
      <c r="W12" s="14">
        <f t="shared" si="2"/>
        <v>43174</v>
      </c>
      <c r="X12" s="14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4">
        <f t="shared" si="2"/>
        <v>43185</v>
      </c>
      <c r="U14" s="14">
        <f t="shared" si="2"/>
        <v>43186</v>
      </c>
      <c r="V14" s="14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5" s="1" customFormat="1" ht="15">
      <c r="I16"/>
      <c r="J16" s="26"/>
      <c r="R16" s="34"/>
      <c r="AC16" s="232" t="s">
        <v>57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2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3</v>
      </c>
      <c r="AE18" s="234"/>
    </row>
    <row r="19" spans="1:32" s="1" customFormat="1" ht="15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4">
        <f t="shared" si="4"/>
        <v>43222</v>
      </c>
      <c r="N19" s="14">
        <f t="shared" si="4"/>
        <v>43223</v>
      </c>
      <c r="O19" s="14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4">
        <f t="shared" si="5"/>
        <v>43252</v>
      </c>
      <c r="Y19" s="10">
        <f t="shared" si="5"/>
        <v>43253</v>
      </c>
      <c r="Z19" s="10">
        <f t="shared" si="5"/>
        <v>43254</v>
      </c>
      <c r="AC19" s="51" t="s">
        <v>22</v>
      </c>
      <c r="AD19" s="237">
        <f>AD18+AD17</f>
        <v>5</v>
      </c>
      <c r="AE19" s="237"/>
    </row>
    <row r="20" spans="1:32" s="1" customFormat="1" ht="15">
      <c r="A20" s="6">
        <v>14</v>
      </c>
      <c r="B20" s="14">
        <f t="shared" si="3"/>
        <v>43192</v>
      </c>
      <c r="C20" s="14">
        <f t="shared" si="3"/>
        <v>43193</v>
      </c>
      <c r="D20" s="14">
        <f t="shared" si="3"/>
        <v>43194</v>
      </c>
      <c r="E20" s="14">
        <f t="shared" si="3"/>
        <v>43195</v>
      </c>
      <c r="F20" s="14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14">
        <f t="shared" si="4"/>
        <v>43227</v>
      </c>
      <c r="L20" s="14">
        <f t="shared" si="4"/>
        <v>43228</v>
      </c>
      <c r="M20" s="14">
        <f t="shared" si="4"/>
        <v>43229</v>
      </c>
      <c r="N20" s="14">
        <f t="shared" si="4"/>
        <v>43230</v>
      </c>
      <c r="O20" s="14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14">
        <f t="shared" si="5"/>
        <v>43255</v>
      </c>
      <c r="U20" s="14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</row>
    <row r="21" spans="1:32" s="1" customFormat="1" ht="15">
      <c r="A21" s="6">
        <v>15</v>
      </c>
      <c r="B21" s="82">
        <f t="shared" si="3"/>
        <v>43199</v>
      </c>
      <c r="C21" s="82">
        <f t="shared" si="3"/>
        <v>43200</v>
      </c>
      <c r="D21" s="82">
        <f t="shared" si="3"/>
        <v>43201</v>
      </c>
      <c r="E21" s="82">
        <f t="shared" si="3"/>
        <v>43202</v>
      </c>
      <c r="F21" s="82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14">
        <f t="shared" si="4"/>
        <v>43235</v>
      </c>
      <c r="M21" s="14">
        <f t="shared" si="4"/>
        <v>43236</v>
      </c>
      <c r="N21" s="14">
        <f t="shared" si="4"/>
        <v>43237</v>
      </c>
      <c r="O21" s="14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4">
        <f t="shared" si="5"/>
        <v>43262</v>
      </c>
      <c r="U21" s="14">
        <f t="shared" si="5"/>
        <v>43263</v>
      </c>
      <c r="V21" s="14">
        <f t="shared" si="5"/>
        <v>43264</v>
      </c>
      <c r="W21" s="14">
        <f t="shared" si="5"/>
        <v>43265</v>
      </c>
      <c r="X21" s="14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5">
      <c r="A22" s="6">
        <v>16</v>
      </c>
      <c r="B22" s="82">
        <f t="shared" si="3"/>
        <v>43206</v>
      </c>
      <c r="C22" s="82">
        <f t="shared" si="3"/>
        <v>43207</v>
      </c>
      <c r="D22" s="82">
        <f t="shared" si="3"/>
        <v>43208</v>
      </c>
      <c r="E22" s="82">
        <f t="shared" si="3"/>
        <v>43209</v>
      </c>
      <c r="F22" s="82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4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4">
        <f t="shared" si="5"/>
        <v>43269</v>
      </c>
      <c r="U22" s="14">
        <f t="shared" si="5"/>
        <v>43270</v>
      </c>
      <c r="V22" s="14">
        <f t="shared" si="5"/>
        <v>43271</v>
      </c>
      <c r="W22" s="14">
        <f t="shared" si="5"/>
        <v>43272</v>
      </c>
      <c r="X22" s="14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3"/>
        <v>43213</v>
      </c>
      <c r="C23" s="13">
        <f t="shared" si="3"/>
        <v>43214</v>
      </c>
      <c r="D23" s="13">
        <f t="shared" si="3"/>
        <v>43215</v>
      </c>
      <c r="E23" s="13">
        <f t="shared" si="3"/>
        <v>43216</v>
      </c>
      <c r="F23" s="13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4">
        <f t="shared" si="4"/>
        <v>43248</v>
      </c>
      <c r="L23" s="14">
        <f t="shared" si="4"/>
        <v>43249</v>
      </c>
      <c r="M23" s="14">
        <f t="shared" si="4"/>
        <v>43250</v>
      </c>
      <c r="N23" s="14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14">
        <f t="shared" si="5"/>
        <v>43276</v>
      </c>
      <c r="U23" s="14">
        <f t="shared" si="5"/>
        <v>43277</v>
      </c>
      <c r="V23" s="14">
        <f t="shared" si="5"/>
        <v>43278</v>
      </c>
      <c r="W23" s="14">
        <f t="shared" si="5"/>
        <v>43279</v>
      </c>
      <c r="X23" s="14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CONTARPORCOLOR(AC8,B8:Z48)</f>
        <v>29</v>
      </c>
      <c r="AE23" s="237"/>
    </row>
    <row r="24" spans="1:32" s="1" customFormat="1" ht="15">
      <c r="A24" s="6">
        <v>18</v>
      </c>
      <c r="B24" s="13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4">
        <f t="shared" si="7"/>
        <v>43313</v>
      </c>
      <c r="N28" s="14">
        <f t="shared" si="7"/>
        <v>43314</v>
      </c>
      <c r="O28" s="14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/>
      <c r="AD28" s="49"/>
      <c r="AE28" s="49"/>
    </row>
    <row r="29" spans="1:32" s="1" customFormat="1" ht="15">
      <c r="A29" s="6">
        <v>27</v>
      </c>
      <c r="B29" s="14">
        <f t="shared" si="6"/>
        <v>43283</v>
      </c>
      <c r="C29" s="14">
        <f t="shared" si="6"/>
        <v>43284</v>
      </c>
      <c r="D29" s="14">
        <f t="shared" si="6"/>
        <v>43285</v>
      </c>
      <c r="E29" s="14">
        <f t="shared" si="6"/>
        <v>43286</v>
      </c>
      <c r="F29" s="14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14">
        <f t="shared" si="7"/>
        <v>43318</v>
      </c>
      <c r="L29" s="14">
        <f t="shared" si="7"/>
        <v>43319</v>
      </c>
      <c r="M29" s="14">
        <f t="shared" si="7"/>
        <v>43320</v>
      </c>
      <c r="N29" s="14">
        <f t="shared" si="7"/>
        <v>43321</v>
      </c>
      <c r="O29" s="14">
        <f t="shared" si="7"/>
        <v>43322</v>
      </c>
      <c r="P29" s="10">
        <f t="shared" si="7"/>
        <v>43323</v>
      </c>
      <c r="Q29" s="10">
        <f t="shared" si="7"/>
        <v>43324</v>
      </c>
      <c r="R29" s="27"/>
      <c r="S29" s="6">
        <v>36</v>
      </c>
      <c r="T29" s="13">
        <f t="shared" si="8"/>
        <v>43346</v>
      </c>
      <c r="U29" s="13">
        <f t="shared" si="8"/>
        <v>43347</v>
      </c>
      <c r="V29" s="13">
        <f t="shared" si="8"/>
        <v>43348</v>
      </c>
      <c r="W29" s="13">
        <f t="shared" si="8"/>
        <v>43349</v>
      </c>
      <c r="X29" s="13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14">
        <f t="shared" si="7"/>
        <v>43325</v>
      </c>
      <c r="L30" s="14">
        <f t="shared" si="7"/>
        <v>43326</v>
      </c>
      <c r="M30" s="9">
        <f t="shared" si="7"/>
        <v>43327</v>
      </c>
      <c r="N30" s="14">
        <f t="shared" si="7"/>
        <v>43328</v>
      </c>
      <c r="O30" s="14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58">
        <f t="shared" si="8"/>
        <v>43353</v>
      </c>
      <c r="U30" s="13">
        <f t="shared" si="8"/>
        <v>43354</v>
      </c>
      <c r="V30" s="13">
        <f t="shared" si="8"/>
        <v>43355</v>
      </c>
      <c r="W30" s="13">
        <f t="shared" si="8"/>
        <v>43356</v>
      </c>
      <c r="X30" s="13">
        <f t="shared" si="8"/>
        <v>43357</v>
      </c>
      <c r="Y30" s="10">
        <f t="shared" si="8"/>
        <v>43358</v>
      </c>
      <c r="Z30" s="10">
        <f t="shared" si="8"/>
        <v>43359</v>
      </c>
      <c r="AC30" s="49"/>
      <c r="AD30" s="49"/>
      <c r="AE30" s="49"/>
    </row>
    <row r="31" spans="1:32" s="1" customFormat="1" ht="15">
      <c r="A31" s="6">
        <v>29</v>
      </c>
      <c r="B31" s="14">
        <f t="shared" si="6"/>
        <v>43297</v>
      </c>
      <c r="C31" s="14">
        <f t="shared" si="6"/>
        <v>43298</v>
      </c>
      <c r="D31" s="14">
        <f t="shared" si="6"/>
        <v>43299</v>
      </c>
      <c r="E31" s="14">
        <f t="shared" si="6"/>
        <v>43300</v>
      </c>
      <c r="F31" s="14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14">
        <f t="shared" si="7"/>
        <v>43332</v>
      </c>
      <c r="L31" s="14">
        <f t="shared" si="7"/>
        <v>43333</v>
      </c>
      <c r="M31" s="14">
        <f t="shared" si="7"/>
        <v>43334</v>
      </c>
      <c r="N31" s="14">
        <f t="shared" si="7"/>
        <v>43335</v>
      </c>
      <c r="O31" s="14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59">
        <f t="shared" si="8"/>
        <v>43360</v>
      </c>
      <c r="U31" s="13">
        <f t="shared" si="8"/>
        <v>43361</v>
      </c>
      <c r="V31" s="13">
        <f t="shared" si="8"/>
        <v>43362</v>
      </c>
      <c r="W31" s="13">
        <f t="shared" si="8"/>
        <v>43363</v>
      </c>
      <c r="X31" s="13">
        <f t="shared" si="8"/>
        <v>43364</v>
      </c>
      <c r="Y31" s="10">
        <f t="shared" si="8"/>
        <v>43365</v>
      </c>
      <c r="Z31" s="10">
        <f t="shared" si="8"/>
        <v>43366</v>
      </c>
      <c r="AC31" s="49"/>
      <c r="AD31" s="49"/>
      <c r="AE31" s="49"/>
    </row>
    <row r="32" spans="1:32" s="1" customFormat="1" ht="15">
      <c r="A32" s="6">
        <v>30</v>
      </c>
      <c r="B32" s="14">
        <f t="shared" si="6"/>
        <v>43304</v>
      </c>
      <c r="C32" s="14">
        <f t="shared" si="6"/>
        <v>43305</v>
      </c>
      <c r="D32" s="14">
        <f t="shared" si="6"/>
        <v>43306</v>
      </c>
      <c r="E32" s="14">
        <f t="shared" si="6"/>
        <v>43307</v>
      </c>
      <c r="F32" s="14">
        <f t="shared" si="6"/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14">
        <f t="shared" si="7"/>
        <v>43339</v>
      </c>
      <c r="L32" s="14">
        <f t="shared" si="7"/>
        <v>43340</v>
      </c>
      <c r="M32" s="14">
        <f t="shared" si="7"/>
        <v>43341</v>
      </c>
      <c r="N32" s="14">
        <f t="shared" si="7"/>
        <v>43342</v>
      </c>
      <c r="O32" s="14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</row>
    <row r="33" spans="1:32" s="1" customFormat="1" ht="15">
      <c r="A33" s="6">
        <v>31</v>
      </c>
      <c r="B33" s="14">
        <f t="shared" si="6"/>
        <v>43311</v>
      </c>
      <c r="C33" s="14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82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</row>
    <row r="38" spans="1:32" s="1" customFormat="1" ht="15">
      <c r="A38" s="6">
        <v>41</v>
      </c>
      <c r="B38" s="14">
        <f t="shared" si="9"/>
        <v>43381</v>
      </c>
      <c r="C38" s="14">
        <f t="shared" si="9"/>
        <v>43382</v>
      </c>
      <c r="D38" s="14">
        <f t="shared" si="9"/>
        <v>43383</v>
      </c>
      <c r="E38" s="14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4">
        <f t="shared" si="11"/>
        <v>43437</v>
      </c>
      <c r="U38" s="14">
        <f t="shared" si="11"/>
        <v>43438</v>
      </c>
      <c r="V38" s="14">
        <f t="shared" si="11"/>
        <v>43439</v>
      </c>
      <c r="W38" s="7">
        <f t="shared" si="11"/>
        <v>43440</v>
      </c>
      <c r="X38" s="89">
        <f t="shared" si="11"/>
        <v>43441</v>
      </c>
      <c r="Y38" s="10">
        <f t="shared" si="11"/>
        <v>43442</v>
      </c>
      <c r="Z38" s="10">
        <f t="shared" si="11"/>
        <v>43443</v>
      </c>
    </row>
    <row r="39" spans="1:32" s="1" customFormat="1" ht="15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14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4">
        <f t="shared" si="11"/>
        <v>43444</v>
      </c>
      <c r="U39" s="14">
        <f t="shared" si="11"/>
        <v>43445</v>
      </c>
      <c r="V39" s="14">
        <f t="shared" si="11"/>
        <v>43446</v>
      </c>
      <c r="W39" s="14">
        <f t="shared" si="11"/>
        <v>43447</v>
      </c>
      <c r="X39" s="14">
        <f t="shared" si="11"/>
        <v>43448</v>
      </c>
      <c r="Y39" s="10">
        <f t="shared" si="11"/>
        <v>43449</v>
      </c>
      <c r="Z39" s="10">
        <f t="shared" si="11"/>
        <v>43450</v>
      </c>
    </row>
    <row r="40" spans="1:32" s="1" customFormat="1" ht="15">
      <c r="A40" s="6">
        <v>43</v>
      </c>
      <c r="B40" s="14">
        <f t="shared" si="9"/>
        <v>43395</v>
      </c>
      <c r="C40" s="14">
        <f t="shared" si="9"/>
        <v>43396</v>
      </c>
      <c r="D40" s="14">
        <f t="shared" si="9"/>
        <v>43397</v>
      </c>
      <c r="E40" s="14">
        <f t="shared" si="9"/>
        <v>43398</v>
      </c>
      <c r="F40" s="14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4">
        <f t="shared" si="10"/>
        <v>43423</v>
      </c>
      <c r="L40" s="14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14">
        <f t="shared" si="11"/>
        <v>43451</v>
      </c>
      <c r="U40" s="14">
        <f t="shared" si="11"/>
        <v>43452</v>
      </c>
      <c r="V40" s="14">
        <f t="shared" si="11"/>
        <v>43453</v>
      </c>
      <c r="W40" s="14">
        <f t="shared" si="11"/>
        <v>43454</v>
      </c>
      <c r="X40" s="14">
        <f t="shared" si="11"/>
        <v>43455</v>
      </c>
      <c r="Y40" s="10">
        <f t="shared" si="11"/>
        <v>43456</v>
      </c>
      <c r="Z40" s="10">
        <f t="shared" si="11"/>
        <v>43457</v>
      </c>
    </row>
    <row r="41" spans="1:32" s="1" customFormat="1" ht="15">
      <c r="A41" s="6">
        <v>44</v>
      </c>
      <c r="B41" s="14">
        <f t="shared" si="9"/>
        <v>43402</v>
      </c>
      <c r="C41" s="14">
        <f t="shared" si="9"/>
        <v>43403</v>
      </c>
      <c r="D41" s="14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4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14">
        <f t="shared" si="11"/>
        <v>43460</v>
      </c>
      <c r="W41" s="14">
        <f t="shared" si="11"/>
        <v>43461</v>
      </c>
      <c r="X41" s="14">
        <f t="shared" si="11"/>
        <v>43462</v>
      </c>
      <c r="Y41" s="10">
        <f t="shared" si="11"/>
        <v>43463</v>
      </c>
      <c r="Z41" s="10">
        <f t="shared" si="11"/>
        <v>43464</v>
      </c>
    </row>
    <row r="42" spans="1:32" s="1" customFormat="1" ht="15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13">
        <v>2</v>
      </c>
      <c r="E46" s="13">
        <v>3</v>
      </c>
      <c r="F46" s="13">
        <v>4</v>
      </c>
      <c r="G46" s="10">
        <v>5</v>
      </c>
      <c r="H46" s="10">
        <v>6</v>
      </c>
      <c r="T46" s="39"/>
    </row>
    <row r="47" spans="1:32">
      <c r="B47" s="82">
        <v>7</v>
      </c>
      <c r="C47" s="13">
        <v>8</v>
      </c>
      <c r="D47" s="13">
        <v>9</v>
      </c>
      <c r="E47" s="13">
        <v>10</v>
      </c>
      <c r="F47" s="13">
        <v>11</v>
      </c>
      <c r="G47" s="10">
        <v>12</v>
      </c>
      <c r="H47" s="10">
        <v>13</v>
      </c>
    </row>
    <row r="48" spans="1:32">
      <c r="B48" s="20" t="str">
        <f t="shared" ref="B48:H51" si="12">IF(MONTH($T$35)&lt;&gt;MONTH($T$35-(WEEKDAY($T$35,1)-($K$4-1))-IF((WEEKDAY($T$35,1)-($K$4-1))&lt;=0,7,0)+(ROW(B48)-ROW($T$37))*7+(COLUMN(B48)-COLUMN($T$37)+1)),"",$T$35-(WEEKDAY($T$35,1)-($K$4-1))-IF((WEEKDAY($T$35,1)-($K$4-1))&lt;=0,7,0)+(ROW(B48)-ROW($T$37))*7+(COLUMN(B48)-COLUMN($T$37)+1))</f>
        <v/>
      </c>
      <c r="C48" s="20" t="str">
        <f t="shared" si="12"/>
        <v/>
      </c>
      <c r="D48" s="20" t="str">
        <f t="shared" si="12"/>
        <v/>
      </c>
      <c r="E48" s="20" t="str">
        <f t="shared" si="12"/>
        <v/>
      </c>
      <c r="F48" s="20" t="str">
        <f t="shared" si="12"/>
        <v/>
      </c>
      <c r="G48" s="20" t="str">
        <f t="shared" si="12"/>
        <v/>
      </c>
      <c r="H48" s="20" t="str">
        <f t="shared" si="12"/>
        <v/>
      </c>
    </row>
    <row r="49" spans="2:8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</row>
    <row r="50" spans="2:8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</row>
    <row r="51" spans="2:8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155" priority="1" stopIfTrue="1" operator="equal">
      <formula>""</formula>
    </cfRule>
    <cfRule type="cellIs" dxfId="154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scale="7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38">
    <tabColor theme="7" tint="-0.249977111117893"/>
  </sheetPr>
  <dimension ref="A1:AS51"/>
  <sheetViews>
    <sheetView showGridLines="0" topLeftCell="A13" workbookViewId="0">
      <selection activeCell="AI51" sqref="AI51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69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27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8">
        <f t="shared" si="0"/>
        <v>43102</v>
      </c>
      <c r="D10" s="8">
        <f t="shared" si="0"/>
        <v>43103</v>
      </c>
      <c r="E10" s="8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">
        <v>51</v>
      </c>
      <c r="L10" s="15" t="s">
        <v>51</v>
      </c>
      <c r="M10" s="15" t="s">
        <v>51</v>
      </c>
      <c r="N10" s="14">
        <v>43132</v>
      </c>
      <c r="O10" s="14">
        <v>43133</v>
      </c>
      <c r="P10" s="10">
        <v>43134</v>
      </c>
      <c r="Q10" s="10">
        <v>43135</v>
      </c>
      <c r="R10" s="34"/>
      <c r="S10" s="6">
        <v>9</v>
      </c>
      <c r="T10" s="15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1"/>
        <v/>
      </c>
      <c r="V10" s="20" t="str">
        <f t="shared" si="1"/>
        <v/>
      </c>
      <c r="W10" s="13">
        <f t="shared" si="1"/>
        <v>43160</v>
      </c>
      <c r="X10" s="13">
        <f t="shared" si="1"/>
        <v>43161</v>
      </c>
      <c r="Y10" s="10">
        <f t="shared" si="1"/>
        <v>43162</v>
      </c>
      <c r="Z10" s="10">
        <f t="shared" si="1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12">
        <f t="shared" si="0"/>
        <v>43108</v>
      </c>
      <c r="C11" s="14">
        <f t="shared" si="0"/>
        <v>43109</v>
      </c>
      <c r="D11" s="14">
        <f t="shared" si="0"/>
        <v>43110</v>
      </c>
      <c r="E11" s="14">
        <f t="shared" si="0"/>
        <v>43111</v>
      </c>
      <c r="F11" s="14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v>43136</v>
      </c>
      <c r="L11" s="14">
        <v>43137</v>
      </c>
      <c r="M11" s="14">
        <v>43138</v>
      </c>
      <c r="N11" s="14">
        <v>43139</v>
      </c>
      <c r="O11" s="14">
        <v>43140</v>
      </c>
      <c r="P11" s="10">
        <v>43141</v>
      </c>
      <c r="Q11" s="10">
        <v>43142</v>
      </c>
      <c r="R11" s="34"/>
      <c r="S11" s="6">
        <v>10</v>
      </c>
      <c r="T11" s="14">
        <f t="shared" si="1"/>
        <v>43164</v>
      </c>
      <c r="U11" s="14">
        <f t="shared" si="1"/>
        <v>43165</v>
      </c>
      <c r="V11" s="14">
        <f t="shared" si="1"/>
        <v>43166</v>
      </c>
      <c r="W11" s="14">
        <f t="shared" si="1"/>
        <v>43167</v>
      </c>
      <c r="X11" s="14">
        <f t="shared" si="1"/>
        <v>43168</v>
      </c>
      <c r="Y11" s="10">
        <f t="shared" si="1"/>
        <v>43169</v>
      </c>
      <c r="Z11" s="10">
        <f t="shared" si="1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v>43143</v>
      </c>
      <c r="L12" s="14">
        <v>43144</v>
      </c>
      <c r="M12" s="14">
        <v>43145</v>
      </c>
      <c r="N12" s="14">
        <v>43146</v>
      </c>
      <c r="O12" s="14">
        <v>43147</v>
      </c>
      <c r="P12" s="10">
        <v>43148</v>
      </c>
      <c r="Q12" s="10">
        <v>43149</v>
      </c>
      <c r="R12" s="34"/>
      <c r="S12" s="6">
        <v>11</v>
      </c>
      <c r="T12" s="14">
        <f t="shared" si="1"/>
        <v>43171</v>
      </c>
      <c r="U12" s="14">
        <f t="shared" si="1"/>
        <v>43172</v>
      </c>
      <c r="V12" s="14">
        <f t="shared" si="1"/>
        <v>43173</v>
      </c>
      <c r="W12" s="14">
        <f t="shared" si="1"/>
        <v>43174</v>
      </c>
      <c r="X12" s="14">
        <f t="shared" si="1"/>
        <v>43175</v>
      </c>
      <c r="Y12" s="10">
        <f t="shared" si="1"/>
        <v>43176</v>
      </c>
      <c r="Z12" s="10">
        <f t="shared" si="1"/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v>43150</v>
      </c>
      <c r="L13" s="14">
        <v>43151</v>
      </c>
      <c r="M13" s="14">
        <v>43152</v>
      </c>
      <c r="N13" s="14">
        <v>43153</v>
      </c>
      <c r="O13" s="14">
        <v>43154</v>
      </c>
      <c r="P13" s="10">
        <v>43155</v>
      </c>
      <c r="Q13" s="10">
        <v>43156</v>
      </c>
      <c r="R13" s="34"/>
      <c r="S13" s="6">
        <v>12</v>
      </c>
      <c r="T13" s="14">
        <f t="shared" si="1"/>
        <v>43178</v>
      </c>
      <c r="U13" s="14">
        <f t="shared" si="1"/>
        <v>43179</v>
      </c>
      <c r="V13" s="14">
        <f t="shared" si="1"/>
        <v>43180</v>
      </c>
      <c r="W13" s="14">
        <f t="shared" si="1"/>
        <v>43181</v>
      </c>
      <c r="X13" s="14">
        <f t="shared" si="1"/>
        <v>43182</v>
      </c>
      <c r="Y13" s="10">
        <f t="shared" si="1"/>
        <v>43183</v>
      </c>
      <c r="Z13" s="10">
        <f t="shared" si="1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3">
        <v>43157</v>
      </c>
      <c r="L14" s="13">
        <v>43158</v>
      </c>
      <c r="M14" s="13">
        <v>43159</v>
      </c>
      <c r="N14" s="15" t="s">
        <v>51</v>
      </c>
      <c r="O14" s="15" t="s">
        <v>51</v>
      </c>
      <c r="P14" s="15" t="s">
        <v>51</v>
      </c>
      <c r="Q14" s="15" t="s">
        <v>51</v>
      </c>
      <c r="R14" s="34"/>
      <c r="S14" s="6">
        <v>13</v>
      </c>
      <c r="T14" s="14">
        <f t="shared" si="1"/>
        <v>43185</v>
      </c>
      <c r="U14" s="14">
        <f t="shared" si="1"/>
        <v>43186</v>
      </c>
      <c r="V14" s="14">
        <f t="shared" si="1"/>
        <v>43187</v>
      </c>
      <c r="W14" s="9">
        <f t="shared" si="1"/>
        <v>43188</v>
      </c>
      <c r="X14" s="9">
        <f t="shared" si="1"/>
        <v>43189</v>
      </c>
      <c r="Y14" s="10">
        <f t="shared" si="1"/>
        <v>43190</v>
      </c>
      <c r="Z14" s="15" t="str">
        <f t="shared" si="1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">
        <v>51</v>
      </c>
      <c r="L15" s="15" t="s">
        <v>51</v>
      </c>
      <c r="M15" s="15" t="s">
        <v>51</v>
      </c>
      <c r="N15" s="15" t="s">
        <v>51</v>
      </c>
      <c r="O15" s="15" t="s">
        <v>51</v>
      </c>
      <c r="P15" s="15" t="s">
        <v>51</v>
      </c>
      <c r="Q15" s="15" t="s">
        <v>51</v>
      </c>
      <c r="R15" s="34"/>
      <c r="T15" s="15" t="str">
        <f t="shared" si="1"/>
        <v/>
      </c>
      <c r="U15" s="15" t="str">
        <f t="shared" si="1"/>
        <v/>
      </c>
      <c r="V15" s="15" t="str">
        <f t="shared" si="1"/>
        <v/>
      </c>
      <c r="W15" s="15" t="str">
        <f t="shared" si="1"/>
        <v/>
      </c>
      <c r="X15" s="15" t="str">
        <f t="shared" si="1"/>
        <v/>
      </c>
      <c r="Y15" s="15" t="str">
        <f t="shared" si="1"/>
        <v/>
      </c>
      <c r="Z15" s="15" t="str">
        <f t="shared" si="1"/>
        <v/>
      </c>
    </row>
    <row r="16" spans="1:45" s="1" customFormat="1" ht="15">
      <c r="I16"/>
      <c r="J16" s="26"/>
      <c r="R16" s="34"/>
      <c r="AC16" s="232" t="s">
        <v>57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9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18</v>
      </c>
      <c r="AE18" s="234"/>
    </row>
    <row r="19" spans="1:32" s="1" customFormat="1" ht="15">
      <c r="B19" s="15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2"/>
        <v/>
      </c>
      <c r="D19" s="15" t="str">
        <f t="shared" si="2"/>
        <v/>
      </c>
      <c r="E19" s="15" t="str">
        <f t="shared" si="2"/>
        <v/>
      </c>
      <c r="F19" s="15" t="str">
        <f t="shared" si="2"/>
        <v/>
      </c>
      <c r="G19" s="10" t="str">
        <f t="shared" si="2"/>
        <v/>
      </c>
      <c r="H19" s="10">
        <f t="shared" si="2"/>
        <v>43191</v>
      </c>
      <c r="I19"/>
      <c r="J19" s="6">
        <v>18</v>
      </c>
      <c r="K19" s="28" t="str">
        <f t="shared" ref="K19:Q24" si="3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3"/>
        <v>43221</v>
      </c>
      <c r="M19" s="14">
        <f t="shared" si="3"/>
        <v>43222</v>
      </c>
      <c r="N19" s="14">
        <f t="shared" si="3"/>
        <v>43223</v>
      </c>
      <c r="O19" s="14">
        <f t="shared" si="3"/>
        <v>43224</v>
      </c>
      <c r="P19" s="10">
        <f t="shared" si="3"/>
        <v>43225</v>
      </c>
      <c r="Q19" s="10">
        <f t="shared" si="3"/>
        <v>43226</v>
      </c>
      <c r="R19" s="27"/>
      <c r="S19" s="6">
        <v>22</v>
      </c>
      <c r="T19" s="15" t="str">
        <f t="shared" ref="T19:Z24" si="4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4"/>
        <v/>
      </c>
      <c r="V19" s="15" t="str">
        <f t="shared" si="4"/>
        <v/>
      </c>
      <c r="W19" s="15" t="str">
        <f t="shared" si="4"/>
        <v/>
      </c>
      <c r="X19" s="14">
        <f t="shared" si="4"/>
        <v>43252</v>
      </c>
      <c r="Y19" s="10">
        <f t="shared" si="4"/>
        <v>43253</v>
      </c>
      <c r="Z19" s="10">
        <f t="shared" si="4"/>
        <v>43254</v>
      </c>
      <c r="AC19" s="51" t="s">
        <v>22</v>
      </c>
      <c r="AD19" s="237">
        <f>AD18+AD17</f>
        <v>27</v>
      </c>
      <c r="AE19" s="237"/>
    </row>
    <row r="20" spans="1:32" s="1" customFormat="1" ht="15">
      <c r="A20" s="6">
        <v>14</v>
      </c>
      <c r="B20" s="14">
        <f t="shared" si="2"/>
        <v>43192</v>
      </c>
      <c r="C20" s="14">
        <f t="shared" si="2"/>
        <v>43193</v>
      </c>
      <c r="D20" s="14">
        <f t="shared" si="2"/>
        <v>43194</v>
      </c>
      <c r="E20" s="14">
        <f t="shared" si="2"/>
        <v>43195</v>
      </c>
      <c r="F20" s="14">
        <f t="shared" si="2"/>
        <v>43196</v>
      </c>
      <c r="G20" s="10">
        <f t="shared" si="2"/>
        <v>43197</v>
      </c>
      <c r="H20" s="10">
        <f t="shared" si="2"/>
        <v>43198</v>
      </c>
      <c r="I20"/>
      <c r="J20" s="6">
        <v>19</v>
      </c>
      <c r="K20" s="14">
        <f t="shared" si="3"/>
        <v>43227</v>
      </c>
      <c r="L20" s="14">
        <f t="shared" si="3"/>
        <v>43228</v>
      </c>
      <c r="M20" s="14">
        <f t="shared" si="3"/>
        <v>43229</v>
      </c>
      <c r="N20" s="14">
        <f t="shared" si="3"/>
        <v>43230</v>
      </c>
      <c r="O20" s="14">
        <f t="shared" si="3"/>
        <v>43231</v>
      </c>
      <c r="P20" s="10">
        <f t="shared" si="3"/>
        <v>43232</v>
      </c>
      <c r="Q20" s="10">
        <f t="shared" si="3"/>
        <v>43233</v>
      </c>
      <c r="R20" s="27"/>
      <c r="S20" s="6">
        <v>23</v>
      </c>
      <c r="T20" s="14">
        <f t="shared" si="4"/>
        <v>43255</v>
      </c>
      <c r="U20" s="14">
        <f t="shared" si="4"/>
        <v>43256</v>
      </c>
      <c r="V20" s="14">
        <f t="shared" si="4"/>
        <v>43257</v>
      </c>
      <c r="W20" s="14">
        <f t="shared" si="4"/>
        <v>43258</v>
      </c>
      <c r="X20" s="14">
        <f t="shared" si="4"/>
        <v>43259</v>
      </c>
      <c r="Y20" s="10">
        <f t="shared" si="4"/>
        <v>43260</v>
      </c>
      <c r="Z20" s="10">
        <f t="shared" si="4"/>
        <v>43261</v>
      </c>
    </row>
    <row r="21" spans="1:32" s="1" customFormat="1" ht="15">
      <c r="A21" s="6">
        <v>15</v>
      </c>
      <c r="B21" s="14">
        <f t="shared" si="2"/>
        <v>43199</v>
      </c>
      <c r="C21" s="14">
        <f t="shared" si="2"/>
        <v>43200</v>
      </c>
      <c r="D21" s="14">
        <f t="shared" si="2"/>
        <v>43201</v>
      </c>
      <c r="E21" s="14">
        <f t="shared" si="2"/>
        <v>43202</v>
      </c>
      <c r="F21" s="14">
        <f t="shared" si="2"/>
        <v>43203</v>
      </c>
      <c r="G21" s="10">
        <f t="shared" si="2"/>
        <v>43204</v>
      </c>
      <c r="H21" s="10">
        <f t="shared" si="2"/>
        <v>43205</v>
      </c>
      <c r="I21"/>
      <c r="J21" s="6">
        <v>20</v>
      </c>
      <c r="K21" s="9">
        <f t="shared" si="3"/>
        <v>43234</v>
      </c>
      <c r="L21" s="14">
        <f t="shared" si="3"/>
        <v>43235</v>
      </c>
      <c r="M21" s="14">
        <f t="shared" si="3"/>
        <v>43236</v>
      </c>
      <c r="N21" s="14">
        <f t="shared" si="3"/>
        <v>43237</v>
      </c>
      <c r="O21" s="13">
        <f t="shared" si="3"/>
        <v>43238</v>
      </c>
      <c r="P21" s="10">
        <f t="shared" si="3"/>
        <v>43239</v>
      </c>
      <c r="Q21" s="10">
        <f t="shared" si="3"/>
        <v>43240</v>
      </c>
      <c r="R21" s="27"/>
      <c r="S21" s="6">
        <v>24</v>
      </c>
      <c r="T21" s="14">
        <f t="shared" si="4"/>
        <v>43262</v>
      </c>
      <c r="U21" s="14">
        <f t="shared" si="4"/>
        <v>43263</v>
      </c>
      <c r="V21" s="14">
        <f t="shared" si="4"/>
        <v>43264</v>
      </c>
      <c r="W21" s="14">
        <f t="shared" si="4"/>
        <v>43265</v>
      </c>
      <c r="X21" s="14">
        <f t="shared" si="4"/>
        <v>43266</v>
      </c>
      <c r="Y21" s="10">
        <f t="shared" si="4"/>
        <v>43267</v>
      </c>
      <c r="Z21" s="10">
        <f t="shared" si="4"/>
        <v>43268</v>
      </c>
    </row>
    <row r="22" spans="1:32" s="1" customFormat="1" ht="15">
      <c r="A22" s="6">
        <v>16</v>
      </c>
      <c r="B22" s="14">
        <f t="shared" si="2"/>
        <v>43206</v>
      </c>
      <c r="C22" s="14">
        <f t="shared" si="2"/>
        <v>43207</v>
      </c>
      <c r="D22" s="14">
        <f t="shared" si="2"/>
        <v>43208</v>
      </c>
      <c r="E22" s="14">
        <f t="shared" si="2"/>
        <v>43209</v>
      </c>
      <c r="F22" s="14">
        <f t="shared" si="2"/>
        <v>43210</v>
      </c>
      <c r="G22" s="10">
        <f t="shared" si="2"/>
        <v>43211</v>
      </c>
      <c r="H22" s="10">
        <f t="shared" si="2"/>
        <v>43212</v>
      </c>
      <c r="I22"/>
      <c r="J22" s="6">
        <v>21</v>
      </c>
      <c r="K22" s="14">
        <f t="shared" si="3"/>
        <v>43241</v>
      </c>
      <c r="L22" s="14">
        <f t="shared" si="3"/>
        <v>43242</v>
      </c>
      <c r="M22" s="14">
        <f t="shared" si="3"/>
        <v>43243</v>
      </c>
      <c r="N22" s="14">
        <f t="shared" si="3"/>
        <v>43244</v>
      </c>
      <c r="O22" s="14">
        <f t="shared" si="3"/>
        <v>43245</v>
      </c>
      <c r="P22" s="10">
        <f t="shared" si="3"/>
        <v>43246</v>
      </c>
      <c r="Q22" s="10">
        <f t="shared" si="3"/>
        <v>43247</v>
      </c>
      <c r="R22" s="27"/>
      <c r="S22" s="6">
        <v>25</v>
      </c>
      <c r="T22" s="14">
        <f t="shared" si="4"/>
        <v>43269</v>
      </c>
      <c r="U22" s="14">
        <f t="shared" si="4"/>
        <v>43270</v>
      </c>
      <c r="V22" s="14">
        <f t="shared" si="4"/>
        <v>43271</v>
      </c>
      <c r="W22" s="14">
        <f t="shared" si="4"/>
        <v>43272</v>
      </c>
      <c r="X22" s="14">
        <f t="shared" si="4"/>
        <v>43273</v>
      </c>
      <c r="Y22" s="10">
        <f t="shared" si="4"/>
        <v>43274</v>
      </c>
      <c r="Z22" s="10">
        <f t="shared" si="4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2"/>
        <v>43213</v>
      </c>
      <c r="C23" s="14">
        <f t="shared" si="2"/>
        <v>43214</v>
      </c>
      <c r="D23" s="14">
        <f t="shared" si="2"/>
        <v>43215</v>
      </c>
      <c r="E23" s="14">
        <f t="shared" si="2"/>
        <v>43216</v>
      </c>
      <c r="F23" s="14">
        <f t="shared" si="2"/>
        <v>43217</v>
      </c>
      <c r="G23" s="10">
        <f t="shared" si="2"/>
        <v>43218</v>
      </c>
      <c r="H23" s="10">
        <f t="shared" si="2"/>
        <v>43219</v>
      </c>
      <c r="I23"/>
      <c r="J23" s="6">
        <v>22</v>
      </c>
      <c r="K23" s="14">
        <f t="shared" si="3"/>
        <v>43248</v>
      </c>
      <c r="L23" s="14">
        <f t="shared" si="3"/>
        <v>43249</v>
      </c>
      <c r="M23" s="14">
        <f t="shared" si="3"/>
        <v>43250</v>
      </c>
      <c r="N23" s="14">
        <f t="shared" si="3"/>
        <v>43251</v>
      </c>
      <c r="O23" s="15" t="str">
        <f t="shared" si="3"/>
        <v/>
      </c>
      <c r="P23" s="15" t="str">
        <f t="shared" si="3"/>
        <v/>
      </c>
      <c r="Q23" s="15" t="str">
        <f t="shared" si="3"/>
        <v/>
      </c>
      <c r="R23" s="27"/>
      <c r="S23" s="6">
        <v>26</v>
      </c>
      <c r="T23" s="14">
        <f t="shared" si="4"/>
        <v>43276</v>
      </c>
      <c r="U23" s="14">
        <f t="shared" si="4"/>
        <v>43277</v>
      </c>
      <c r="V23" s="14">
        <f t="shared" si="4"/>
        <v>43278</v>
      </c>
      <c r="W23" s="14">
        <f t="shared" si="4"/>
        <v>43279</v>
      </c>
      <c r="X23" s="14">
        <f t="shared" si="4"/>
        <v>43280</v>
      </c>
      <c r="Y23" s="10">
        <f t="shared" si="4"/>
        <v>43281</v>
      </c>
      <c r="Z23" s="15" t="str">
        <f t="shared" si="4"/>
        <v/>
      </c>
      <c r="AC23" s="48">
        <v>2017</v>
      </c>
      <c r="AD23" s="237">
        <f>CONTARPORCOLOR(AC8,B8:Z48)</f>
        <v>14</v>
      </c>
      <c r="AE23" s="237"/>
    </row>
    <row r="24" spans="1:32" s="1" customFormat="1" ht="15">
      <c r="A24" s="6">
        <v>18</v>
      </c>
      <c r="B24" s="13">
        <f t="shared" si="2"/>
        <v>43220</v>
      </c>
      <c r="C24" s="15" t="str">
        <f t="shared" si="2"/>
        <v/>
      </c>
      <c r="D24" s="15" t="str">
        <f t="shared" si="2"/>
        <v/>
      </c>
      <c r="E24" s="15" t="str">
        <f t="shared" si="2"/>
        <v/>
      </c>
      <c r="F24" s="15" t="str">
        <f t="shared" si="2"/>
        <v/>
      </c>
      <c r="G24" s="15" t="str">
        <f t="shared" si="2"/>
        <v/>
      </c>
      <c r="H24" s="15" t="str">
        <f t="shared" si="2"/>
        <v/>
      </c>
      <c r="I24"/>
      <c r="J24" s="26"/>
      <c r="K24" s="15" t="str">
        <f t="shared" si="3"/>
        <v/>
      </c>
      <c r="L24" s="15" t="str">
        <f t="shared" si="3"/>
        <v/>
      </c>
      <c r="M24" s="15" t="str">
        <f t="shared" si="3"/>
        <v/>
      </c>
      <c r="N24" s="15" t="str">
        <f t="shared" si="3"/>
        <v/>
      </c>
      <c r="O24" s="15" t="str">
        <f t="shared" si="3"/>
        <v/>
      </c>
      <c r="P24" s="15" t="str">
        <f t="shared" si="3"/>
        <v/>
      </c>
      <c r="Q24" s="15" t="str">
        <f t="shared" si="3"/>
        <v/>
      </c>
      <c r="R24" s="27"/>
      <c r="T24" s="15" t="str">
        <f t="shared" si="4"/>
        <v/>
      </c>
      <c r="U24" s="15" t="str">
        <f t="shared" si="4"/>
        <v/>
      </c>
      <c r="V24" s="15" t="str">
        <f t="shared" si="4"/>
        <v/>
      </c>
      <c r="W24" s="15" t="str">
        <f t="shared" si="4"/>
        <v/>
      </c>
      <c r="X24" s="15" t="str">
        <f t="shared" si="4"/>
        <v/>
      </c>
      <c r="Y24" s="15" t="str">
        <f t="shared" si="4"/>
        <v/>
      </c>
      <c r="Z24" s="15" t="str">
        <f t="shared" si="4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5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5"/>
        <v/>
      </c>
      <c r="D28" s="15" t="str">
        <f t="shared" si="5"/>
        <v/>
      </c>
      <c r="E28" s="15" t="str">
        <f t="shared" si="5"/>
        <v/>
      </c>
      <c r="F28" s="15" t="str">
        <f t="shared" si="5"/>
        <v/>
      </c>
      <c r="G28" s="10" t="str">
        <f t="shared" si="5"/>
        <v/>
      </c>
      <c r="H28" s="10">
        <f t="shared" si="5"/>
        <v>43282</v>
      </c>
      <c r="I28"/>
      <c r="J28" s="6">
        <v>31</v>
      </c>
      <c r="K28" s="15" t="str">
        <f t="shared" ref="K28:Q33" si="6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6"/>
        <v/>
      </c>
      <c r="M28" s="82">
        <f t="shared" si="6"/>
        <v>43313</v>
      </c>
      <c r="N28" s="82">
        <f t="shared" si="6"/>
        <v>43314</v>
      </c>
      <c r="O28" s="82">
        <f t="shared" si="6"/>
        <v>43315</v>
      </c>
      <c r="P28" s="10">
        <f t="shared" si="6"/>
        <v>43316</v>
      </c>
      <c r="Q28" s="10">
        <f t="shared" si="6"/>
        <v>43317</v>
      </c>
      <c r="R28" s="27"/>
      <c r="S28" s="6">
        <v>35</v>
      </c>
      <c r="T28" s="15" t="str">
        <f t="shared" ref="T28:Z33" si="7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7"/>
        <v/>
      </c>
      <c r="V28" s="15" t="str">
        <f t="shared" si="7"/>
        <v/>
      </c>
      <c r="W28" s="15" t="str">
        <f t="shared" si="7"/>
        <v/>
      </c>
      <c r="X28" s="35" t="str">
        <f t="shared" si="7"/>
        <v/>
      </c>
      <c r="Y28" s="10">
        <f t="shared" si="7"/>
        <v>43344</v>
      </c>
      <c r="Z28" s="10">
        <f t="shared" si="7"/>
        <v>43345</v>
      </c>
      <c r="AC28" s="49"/>
      <c r="AD28" s="49"/>
      <c r="AE28" s="49"/>
    </row>
    <row r="29" spans="1:32" s="1" customFormat="1" ht="15">
      <c r="A29" s="6">
        <v>27</v>
      </c>
      <c r="B29" s="14">
        <f t="shared" si="5"/>
        <v>43283</v>
      </c>
      <c r="C29" s="14">
        <f t="shared" si="5"/>
        <v>43284</v>
      </c>
      <c r="D29" s="14">
        <f t="shared" si="5"/>
        <v>43285</v>
      </c>
      <c r="E29" s="14">
        <f t="shared" si="5"/>
        <v>43286</v>
      </c>
      <c r="F29" s="14">
        <f t="shared" si="5"/>
        <v>43287</v>
      </c>
      <c r="G29" s="10">
        <f t="shared" si="5"/>
        <v>43288</v>
      </c>
      <c r="H29" s="10">
        <f t="shared" si="5"/>
        <v>43289</v>
      </c>
      <c r="I29"/>
      <c r="J29" s="6">
        <v>32</v>
      </c>
      <c r="K29" s="82">
        <f t="shared" si="6"/>
        <v>43318</v>
      </c>
      <c r="L29" s="82">
        <f t="shared" si="6"/>
        <v>43319</v>
      </c>
      <c r="M29" s="82">
        <f t="shared" si="6"/>
        <v>43320</v>
      </c>
      <c r="N29" s="82">
        <f t="shared" si="6"/>
        <v>43321</v>
      </c>
      <c r="O29" s="82">
        <f t="shared" si="6"/>
        <v>43322</v>
      </c>
      <c r="P29" s="10">
        <f t="shared" si="6"/>
        <v>43323</v>
      </c>
      <c r="Q29" s="10">
        <f t="shared" si="6"/>
        <v>43324</v>
      </c>
      <c r="R29" s="27"/>
      <c r="S29" s="6">
        <v>36</v>
      </c>
      <c r="T29" s="14">
        <f t="shared" si="7"/>
        <v>43346</v>
      </c>
      <c r="U29" s="14">
        <f t="shared" si="7"/>
        <v>43347</v>
      </c>
      <c r="V29" s="14">
        <f t="shared" si="7"/>
        <v>43348</v>
      </c>
      <c r="W29" s="14">
        <f t="shared" si="7"/>
        <v>43349</v>
      </c>
      <c r="X29" s="14">
        <f t="shared" si="7"/>
        <v>43350</v>
      </c>
      <c r="Y29" s="10">
        <f t="shared" si="7"/>
        <v>43351</v>
      </c>
      <c r="Z29" s="10">
        <f t="shared" si="7"/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5"/>
        <v>43290</v>
      </c>
      <c r="C30" s="14">
        <f t="shared" si="5"/>
        <v>43291</v>
      </c>
      <c r="D30" s="14">
        <f t="shared" si="5"/>
        <v>43292</v>
      </c>
      <c r="E30" s="14">
        <f t="shared" si="5"/>
        <v>43293</v>
      </c>
      <c r="F30" s="14">
        <f t="shared" si="5"/>
        <v>43294</v>
      </c>
      <c r="G30" s="10">
        <f t="shared" si="5"/>
        <v>43295</v>
      </c>
      <c r="H30" s="10">
        <f t="shared" si="5"/>
        <v>43296</v>
      </c>
      <c r="I30"/>
      <c r="J30" s="6">
        <v>33</v>
      </c>
      <c r="K30" s="82">
        <f t="shared" si="6"/>
        <v>43325</v>
      </c>
      <c r="L30" s="82">
        <f t="shared" si="6"/>
        <v>43326</v>
      </c>
      <c r="M30" s="9">
        <f t="shared" si="6"/>
        <v>43327</v>
      </c>
      <c r="N30" s="14">
        <f t="shared" si="6"/>
        <v>43328</v>
      </c>
      <c r="O30" s="14">
        <f t="shared" si="6"/>
        <v>43329</v>
      </c>
      <c r="P30" s="10">
        <f t="shared" si="6"/>
        <v>43330</v>
      </c>
      <c r="Q30" s="10">
        <f t="shared" si="6"/>
        <v>43331</v>
      </c>
      <c r="R30" s="27"/>
      <c r="S30" s="6">
        <v>37</v>
      </c>
      <c r="T30" s="36">
        <f t="shared" si="7"/>
        <v>43353</v>
      </c>
      <c r="U30" s="14">
        <f t="shared" si="7"/>
        <v>43354</v>
      </c>
      <c r="V30" s="14">
        <f t="shared" si="7"/>
        <v>43355</v>
      </c>
      <c r="W30" s="14">
        <f t="shared" si="7"/>
        <v>43356</v>
      </c>
      <c r="X30" s="14">
        <f t="shared" si="7"/>
        <v>43357</v>
      </c>
      <c r="Y30" s="10">
        <f t="shared" si="7"/>
        <v>43358</v>
      </c>
      <c r="Z30" s="10">
        <f t="shared" si="7"/>
        <v>43359</v>
      </c>
      <c r="AC30" s="49"/>
      <c r="AD30" s="49"/>
      <c r="AE30" s="49"/>
    </row>
    <row r="31" spans="1:32" s="1" customFormat="1" ht="15">
      <c r="A31" s="6">
        <v>29</v>
      </c>
      <c r="B31" s="14">
        <f t="shared" si="5"/>
        <v>43297</v>
      </c>
      <c r="C31" s="14">
        <f t="shared" si="5"/>
        <v>43298</v>
      </c>
      <c r="D31" s="14">
        <f t="shared" si="5"/>
        <v>43299</v>
      </c>
      <c r="E31" s="14">
        <f t="shared" si="5"/>
        <v>43300</v>
      </c>
      <c r="F31" s="14">
        <f t="shared" si="5"/>
        <v>43301</v>
      </c>
      <c r="G31" s="10">
        <f t="shared" si="5"/>
        <v>43302</v>
      </c>
      <c r="H31" s="10">
        <f t="shared" si="5"/>
        <v>43303</v>
      </c>
      <c r="I31"/>
      <c r="J31" s="6">
        <v>34</v>
      </c>
      <c r="K31" s="14">
        <f t="shared" si="6"/>
        <v>43332</v>
      </c>
      <c r="L31" s="14">
        <f t="shared" si="6"/>
        <v>43333</v>
      </c>
      <c r="M31" s="14">
        <f t="shared" si="6"/>
        <v>43334</v>
      </c>
      <c r="N31" s="14">
        <f t="shared" si="6"/>
        <v>43335</v>
      </c>
      <c r="O31" s="14">
        <f t="shared" si="6"/>
        <v>43336</v>
      </c>
      <c r="P31" s="10">
        <f t="shared" si="6"/>
        <v>43337</v>
      </c>
      <c r="Q31" s="10">
        <f t="shared" si="6"/>
        <v>43338</v>
      </c>
      <c r="R31" s="27"/>
      <c r="S31" s="6">
        <v>38</v>
      </c>
      <c r="T31" s="37">
        <f t="shared" si="7"/>
        <v>43360</v>
      </c>
      <c r="U31" s="14">
        <f t="shared" si="7"/>
        <v>43361</v>
      </c>
      <c r="V31" s="14">
        <f t="shared" si="7"/>
        <v>43362</v>
      </c>
      <c r="W31" s="14">
        <f t="shared" si="7"/>
        <v>43363</v>
      </c>
      <c r="X31" s="14">
        <f t="shared" si="7"/>
        <v>43364</v>
      </c>
      <c r="Y31" s="10">
        <f t="shared" si="7"/>
        <v>43365</v>
      </c>
      <c r="Z31" s="10">
        <f t="shared" si="7"/>
        <v>43366</v>
      </c>
      <c r="AC31" s="49"/>
      <c r="AD31" s="49"/>
      <c r="AE31" s="49"/>
    </row>
    <row r="32" spans="1:32" s="1" customFormat="1" ht="15">
      <c r="A32" s="6">
        <v>30</v>
      </c>
      <c r="B32" s="14">
        <f t="shared" si="5"/>
        <v>43304</v>
      </c>
      <c r="C32" s="14">
        <f t="shared" si="5"/>
        <v>43305</v>
      </c>
      <c r="D32" s="14">
        <f t="shared" si="5"/>
        <v>43306</v>
      </c>
      <c r="E32" s="14">
        <f t="shared" si="5"/>
        <v>43307</v>
      </c>
      <c r="F32" s="14">
        <f t="shared" si="5"/>
        <v>43308</v>
      </c>
      <c r="G32" s="10">
        <f t="shared" si="5"/>
        <v>43309</v>
      </c>
      <c r="H32" s="10">
        <f t="shared" si="5"/>
        <v>43310</v>
      </c>
      <c r="I32"/>
      <c r="J32" s="6">
        <v>35</v>
      </c>
      <c r="K32" s="14">
        <f t="shared" si="6"/>
        <v>43339</v>
      </c>
      <c r="L32" s="14">
        <f t="shared" si="6"/>
        <v>43340</v>
      </c>
      <c r="M32" s="14">
        <f t="shared" si="6"/>
        <v>43341</v>
      </c>
      <c r="N32" s="14">
        <f t="shared" si="6"/>
        <v>43342</v>
      </c>
      <c r="O32" s="14">
        <f t="shared" si="6"/>
        <v>43343</v>
      </c>
      <c r="P32" s="15" t="str">
        <f t="shared" si="6"/>
        <v/>
      </c>
      <c r="Q32" s="15" t="str">
        <f t="shared" si="6"/>
        <v/>
      </c>
      <c r="R32" s="27"/>
      <c r="S32" s="6">
        <v>39</v>
      </c>
      <c r="T32" s="14">
        <f t="shared" si="7"/>
        <v>43367</v>
      </c>
      <c r="U32" s="14">
        <f t="shared" si="7"/>
        <v>43368</v>
      </c>
      <c r="V32" s="14">
        <f t="shared" si="7"/>
        <v>43369</v>
      </c>
      <c r="W32" s="14">
        <f t="shared" si="7"/>
        <v>43370</v>
      </c>
      <c r="X32" s="14">
        <f t="shared" si="7"/>
        <v>43371</v>
      </c>
      <c r="Y32" s="10">
        <f t="shared" si="7"/>
        <v>43372</v>
      </c>
      <c r="Z32" s="10">
        <f t="shared" si="7"/>
        <v>43373</v>
      </c>
    </row>
    <row r="33" spans="1:32" s="1" customFormat="1" ht="15">
      <c r="A33" s="6">
        <v>31</v>
      </c>
      <c r="B33" s="14">
        <f t="shared" si="5"/>
        <v>43311</v>
      </c>
      <c r="C33" s="14">
        <f t="shared" si="5"/>
        <v>43312</v>
      </c>
      <c r="D33" s="15" t="str">
        <f t="shared" si="5"/>
        <v/>
      </c>
      <c r="E33" s="15" t="str">
        <f t="shared" si="5"/>
        <v/>
      </c>
      <c r="F33" s="15" t="str">
        <f t="shared" si="5"/>
        <v/>
      </c>
      <c r="G33" s="15" t="str">
        <f t="shared" si="5"/>
        <v/>
      </c>
      <c r="H33" s="18" t="str">
        <f t="shared" si="5"/>
        <v/>
      </c>
      <c r="I33"/>
      <c r="J33" s="26"/>
      <c r="K33" s="15" t="str">
        <f t="shared" si="6"/>
        <v/>
      </c>
      <c r="L33" s="15" t="str">
        <f t="shared" si="6"/>
        <v/>
      </c>
      <c r="M33" s="15" t="str">
        <f t="shared" si="6"/>
        <v/>
      </c>
      <c r="N33" s="15" t="str">
        <f t="shared" si="6"/>
        <v/>
      </c>
      <c r="O33" s="15" t="str">
        <f t="shared" si="6"/>
        <v/>
      </c>
      <c r="P33" s="15" t="str">
        <f t="shared" si="6"/>
        <v/>
      </c>
      <c r="Q33" s="15" t="str">
        <f t="shared" si="6"/>
        <v/>
      </c>
      <c r="R33" s="27"/>
      <c r="T33" s="15" t="str">
        <f t="shared" si="7"/>
        <v/>
      </c>
      <c r="U33" s="15" t="str">
        <f t="shared" si="7"/>
        <v/>
      </c>
      <c r="V33" s="15" t="str">
        <f t="shared" si="7"/>
        <v/>
      </c>
      <c r="W33" s="15" t="str">
        <f t="shared" si="7"/>
        <v/>
      </c>
      <c r="X33" s="15" t="str">
        <f t="shared" si="7"/>
        <v/>
      </c>
      <c r="Y33" s="15" t="str">
        <f t="shared" si="7"/>
        <v/>
      </c>
      <c r="Z33" s="15" t="str">
        <f t="shared" si="7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8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8"/>
        <v>43375</v>
      </c>
      <c r="D37" s="14">
        <f t="shared" si="8"/>
        <v>43376</v>
      </c>
      <c r="E37" s="14">
        <f t="shared" si="8"/>
        <v>43377</v>
      </c>
      <c r="F37" s="14">
        <f t="shared" si="8"/>
        <v>43378</v>
      </c>
      <c r="G37" s="10">
        <f t="shared" si="8"/>
        <v>43379</v>
      </c>
      <c r="H37" s="10">
        <f t="shared" si="8"/>
        <v>43380</v>
      </c>
      <c r="I37"/>
      <c r="J37" s="6">
        <v>44</v>
      </c>
      <c r="K37" s="15" t="str">
        <f t="shared" ref="K37:Q42" si="9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9"/>
        <v/>
      </c>
      <c r="M37" s="28" t="str">
        <f t="shared" si="9"/>
        <v/>
      </c>
      <c r="N37" s="9">
        <f t="shared" si="9"/>
        <v>43405</v>
      </c>
      <c r="O37" s="13">
        <f t="shared" si="9"/>
        <v>43406</v>
      </c>
      <c r="P37" s="10">
        <f t="shared" si="9"/>
        <v>43407</v>
      </c>
      <c r="Q37" s="10">
        <f t="shared" si="9"/>
        <v>43408</v>
      </c>
      <c r="R37" s="27"/>
      <c r="S37" s="6">
        <v>48</v>
      </c>
      <c r="T37" s="15" t="str">
        <f t="shared" ref="T37:Z42" si="10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0"/>
        <v/>
      </c>
      <c r="V37" s="15" t="str">
        <f t="shared" si="10"/>
        <v/>
      </c>
      <c r="W37" s="15" t="str">
        <f t="shared" si="10"/>
        <v/>
      </c>
      <c r="X37" s="15" t="str">
        <f t="shared" si="10"/>
        <v/>
      </c>
      <c r="Y37" s="10">
        <f t="shared" si="10"/>
        <v>43435</v>
      </c>
      <c r="Z37" s="10">
        <f t="shared" si="10"/>
        <v>43436</v>
      </c>
    </row>
    <row r="38" spans="1:32" s="1" customFormat="1" ht="15">
      <c r="A38" s="6">
        <v>41</v>
      </c>
      <c r="B38" s="14">
        <f t="shared" si="8"/>
        <v>43381</v>
      </c>
      <c r="C38" s="14">
        <f t="shared" si="8"/>
        <v>43382</v>
      </c>
      <c r="D38" s="14">
        <f t="shared" si="8"/>
        <v>43383</v>
      </c>
      <c r="E38" s="14">
        <f t="shared" si="8"/>
        <v>43384</v>
      </c>
      <c r="F38" s="9">
        <f t="shared" si="8"/>
        <v>43385</v>
      </c>
      <c r="G38" s="10">
        <f t="shared" si="8"/>
        <v>43386</v>
      </c>
      <c r="H38" s="10">
        <f t="shared" si="8"/>
        <v>43387</v>
      </c>
      <c r="I38"/>
      <c r="J38" s="6">
        <v>45</v>
      </c>
      <c r="K38" s="14">
        <f t="shared" si="9"/>
        <v>43409</v>
      </c>
      <c r="L38" s="14">
        <f t="shared" si="9"/>
        <v>43410</v>
      </c>
      <c r="M38" s="14">
        <f t="shared" si="9"/>
        <v>43411</v>
      </c>
      <c r="N38" s="14">
        <f t="shared" si="9"/>
        <v>43412</v>
      </c>
      <c r="O38" s="14">
        <f t="shared" si="9"/>
        <v>43413</v>
      </c>
      <c r="P38" s="10">
        <f t="shared" si="9"/>
        <v>43414</v>
      </c>
      <c r="Q38" s="10">
        <f t="shared" si="9"/>
        <v>43415</v>
      </c>
      <c r="R38" s="27"/>
      <c r="S38" s="6">
        <v>49</v>
      </c>
      <c r="T38" s="14">
        <f t="shared" si="10"/>
        <v>43437</v>
      </c>
      <c r="U38" s="14">
        <f t="shared" si="10"/>
        <v>43438</v>
      </c>
      <c r="V38" s="14">
        <f t="shared" si="10"/>
        <v>43439</v>
      </c>
      <c r="W38" s="7">
        <f t="shared" si="10"/>
        <v>43440</v>
      </c>
      <c r="X38" s="11">
        <f t="shared" si="10"/>
        <v>43441</v>
      </c>
      <c r="Y38" s="10">
        <f t="shared" si="10"/>
        <v>43442</v>
      </c>
      <c r="Z38" s="10">
        <f t="shared" si="10"/>
        <v>43443</v>
      </c>
    </row>
    <row r="39" spans="1:32" s="1" customFormat="1" ht="15">
      <c r="A39" s="6">
        <v>42</v>
      </c>
      <c r="B39" s="14">
        <f t="shared" si="8"/>
        <v>43388</v>
      </c>
      <c r="C39" s="14">
        <f t="shared" si="8"/>
        <v>43389</v>
      </c>
      <c r="D39" s="14">
        <f t="shared" si="8"/>
        <v>43390</v>
      </c>
      <c r="E39" s="12">
        <f t="shared" si="8"/>
        <v>43391</v>
      </c>
      <c r="F39" s="12">
        <f t="shared" si="8"/>
        <v>43392</v>
      </c>
      <c r="G39" s="10">
        <f t="shared" si="8"/>
        <v>43393</v>
      </c>
      <c r="H39" s="10">
        <f t="shared" si="8"/>
        <v>43394</v>
      </c>
      <c r="I39"/>
      <c r="J39" s="6">
        <v>46</v>
      </c>
      <c r="K39" s="14">
        <f t="shared" si="9"/>
        <v>43416</v>
      </c>
      <c r="L39" s="14">
        <f t="shared" si="9"/>
        <v>43417</v>
      </c>
      <c r="M39" s="14">
        <f t="shared" si="9"/>
        <v>43418</v>
      </c>
      <c r="N39" s="14">
        <f t="shared" si="9"/>
        <v>43419</v>
      </c>
      <c r="O39" s="14">
        <f t="shared" si="9"/>
        <v>43420</v>
      </c>
      <c r="P39" s="10">
        <f t="shared" si="9"/>
        <v>43421</v>
      </c>
      <c r="Q39" s="10">
        <f t="shared" si="9"/>
        <v>43422</v>
      </c>
      <c r="R39" s="27"/>
      <c r="S39" s="6">
        <v>50</v>
      </c>
      <c r="T39" s="14">
        <f t="shared" si="10"/>
        <v>43444</v>
      </c>
      <c r="U39" s="14">
        <f t="shared" si="10"/>
        <v>43445</v>
      </c>
      <c r="V39" s="14">
        <f t="shared" si="10"/>
        <v>43446</v>
      </c>
      <c r="W39" s="14">
        <f t="shared" si="10"/>
        <v>43447</v>
      </c>
      <c r="X39" s="14">
        <f t="shared" si="10"/>
        <v>43448</v>
      </c>
      <c r="Y39" s="10">
        <f t="shared" si="10"/>
        <v>43449</v>
      </c>
      <c r="Z39" s="10">
        <f t="shared" si="10"/>
        <v>43450</v>
      </c>
    </row>
    <row r="40" spans="1:32" s="1" customFormat="1" ht="15">
      <c r="A40" s="6">
        <v>43</v>
      </c>
      <c r="B40" s="14">
        <f t="shared" si="8"/>
        <v>43395</v>
      </c>
      <c r="C40" s="14">
        <f t="shared" si="8"/>
        <v>43396</v>
      </c>
      <c r="D40" s="14">
        <f t="shared" si="8"/>
        <v>43397</v>
      </c>
      <c r="E40" s="14">
        <f t="shared" si="8"/>
        <v>43398</v>
      </c>
      <c r="F40" s="14">
        <f t="shared" si="8"/>
        <v>43399</v>
      </c>
      <c r="G40" s="10">
        <f t="shared" si="8"/>
        <v>43400</v>
      </c>
      <c r="H40" s="10">
        <f t="shared" si="8"/>
        <v>43401</v>
      </c>
      <c r="I40"/>
      <c r="J40" s="6">
        <v>47</v>
      </c>
      <c r="K40" s="14">
        <f t="shared" si="9"/>
        <v>43423</v>
      </c>
      <c r="L40" s="14">
        <f t="shared" si="9"/>
        <v>43424</v>
      </c>
      <c r="M40" s="14">
        <f t="shared" si="9"/>
        <v>43425</v>
      </c>
      <c r="N40" s="14">
        <f t="shared" si="9"/>
        <v>43426</v>
      </c>
      <c r="O40" s="14">
        <f t="shared" si="9"/>
        <v>43427</v>
      </c>
      <c r="P40" s="10">
        <f t="shared" si="9"/>
        <v>43428</v>
      </c>
      <c r="Q40" s="10">
        <f t="shared" si="9"/>
        <v>43429</v>
      </c>
      <c r="R40" s="27"/>
      <c r="S40" s="6">
        <v>51</v>
      </c>
      <c r="T40" s="14">
        <f t="shared" si="10"/>
        <v>43451</v>
      </c>
      <c r="U40" s="14">
        <f t="shared" si="10"/>
        <v>43452</v>
      </c>
      <c r="V40" s="14">
        <f t="shared" si="10"/>
        <v>43453</v>
      </c>
      <c r="W40" s="14">
        <f t="shared" si="10"/>
        <v>43454</v>
      </c>
      <c r="X40" s="14">
        <f t="shared" si="10"/>
        <v>43455</v>
      </c>
      <c r="Y40" s="10">
        <f t="shared" si="10"/>
        <v>43456</v>
      </c>
      <c r="Z40" s="10">
        <f t="shared" si="10"/>
        <v>43457</v>
      </c>
    </row>
    <row r="41" spans="1:32" s="1" customFormat="1" ht="15">
      <c r="A41" s="6">
        <v>44</v>
      </c>
      <c r="B41" s="14">
        <f t="shared" si="8"/>
        <v>43402</v>
      </c>
      <c r="C41" s="14">
        <f t="shared" si="8"/>
        <v>43403</v>
      </c>
      <c r="D41" s="14">
        <f t="shared" si="8"/>
        <v>43404</v>
      </c>
      <c r="E41" s="15" t="str">
        <f t="shared" si="8"/>
        <v/>
      </c>
      <c r="F41" s="15" t="str">
        <f t="shared" si="8"/>
        <v/>
      </c>
      <c r="G41" s="10" t="str">
        <f t="shared" si="8"/>
        <v/>
      </c>
      <c r="H41" s="10" t="str">
        <f t="shared" si="8"/>
        <v/>
      </c>
      <c r="I41"/>
      <c r="J41" s="6">
        <v>48</v>
      </c>
      <c r="K41" s="14">
        <f t="shared" si="9"/>
        <v>43430</v>
      </c>
      <c r="L41" s="14">
        <f t="shared" si="9"/>
        <v>43431</v>
      </c>
      <c r="M41" s="14">
        <f t="shared" si="9"/>
        <v>43432</v>
      </c>
      <c r="N41" s="14">
        <f t="shared" si="9"/>
        <v>43433</v>
      </c>
      <c r="O41" s="14">
        <f t="shared" si="9"/>
        <v>43434</v>
      </c>
      <c r="P41" s="15" t="str">
        <f t="shared" si="9"/>
        <v/>
      </c>
      <c r="Q41" s="15" t="str">
        <f t="shared" si="9"/>
        <v/>
      </c>
      <c r="R41" s="27"/>
      <c r="S41" s="6">
        <v>52</v>
      </c>
      <c r="T41" s="13">
        <f t="shared" si="10"/>
        <v>43458</v>
      </c>
      <c r="U41" s="9">
        <f t="shared" si="10"/>
        <v>43459</v>
      </c>
      <c r="V41" s="14">
        <f t="shared" si="10"/>
        <v>43460</v>
      </c>
      <c r="W41" s="14">
        <f t="shared" si="10"/>
        <v>43461</v>
      </c>
      <c r="X41" s="14">
        <f t="shared" si="10"/>
        <v>43462</v>
      </c>
      <c r="Y41" s="10">
        <f t="shared" si="10"/>
        <v>43463</v>
      </c>
      <c r="Z41" s="10">
        <f t="shared" si="10"/>
        <v>43464</v>
      </c>
    </row>
    <row r="42" spans="1:32" s="1" customFormat="1" ht="15">
      <c r="B42" s="15" t="str">
        <f t="shared" si="8"/>
        <v/>
      </c>
      <c r="C42" s="15" t="str">
        <f t="shared" si="8"/>
        <v/>
      </c>
      <c r="D42" s="15" t="str">
        <f t="shared" si="8"/>
        <v/>
      </c>
      <c r="E42" s="15" t="str">
        <f t="shared" si="8"/>
        <v/>
      </c>
      <c r="F42" s="15" t="str">
        <f t="shared" si="8"/>
        <v/>
      </c>
      <c r="G42" s="15" t="str">
        <f t="shared" si="8"/>
        <v/>
      </c>
      <c r="H42" s="15" t="str">
        <f t="shared" si="8"/>
        <v/>
      </c>
      <c r="I42"/>
      <c r="J42" s="26"/>
      <c r="K42" s="15" t="str">
        <f t="shared" si="9"/>
        <v/>
      </c>
      <c r="L42" s="15" t="str">
        <f t="shared" si="9"/>
        <v/>
      </c>
      <c r="M42" s="15" t="str">
        <f t="shared" si="9"/>
        <v/>
      </c>
      <c r="N42" s="15" t="str">
        <f t="shared" si="9"/>
        <v/>
      </c>
      <c r="O42" s="15" t="str">
        <f t="shared" si="9"/>
        <v/>
      </c>
      <c r="P42" s="15" t="str">
        <f t="shared" si="9"/>
        <v/>
      </c>
      <c r="Q42" s="15" t="str">
        <f t="shared" si="9"/>
        <v/>
      </c>
      <c r="R42" s="27"/>
      <c r="S42" s="38">
        <v>53</v>
      </c>
      <c r="T42" s="13">
        <f t="shared" si="10"/>
        <v>43465</v>
      </c>
      <c r="U42" s="15" t="str">
        <f t="shared" si="10"/>
        <v/>
      </c>
      <c r="V42" s="15" t="str">
        <f t="shared" si="10"/>
        <v/>
      </c>
      <c r="W42" s="15" t="str">
        <f t="shared" si="10"/>
        <v/>
      </c>
      <c r="X42" s="15" t="str">
        <f t="shared" si="10"/>
        <v/>
      </c>
      <c r="Y42" s="15" t="str">
        <f t="shared" si="10"/>
        <v/>
      </c>
      <c r="Z42" s="15" t="str">
        <f t="shared" si="10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13">
        <v>2</v>
      </c>
      <c r="E46" s="13">
        <v>3</v>
      </c>
      <c r="F46" s="13">
        <v>4</v>
      </c>
      <c r="G46" s="10">
        <v>5</v>
      </c>
      <c r="H46" s="10">
        <v>6</v>
      </c>
      <c r="T46" s="39"/>
    </row>
    <row r="47" spans="1:32">
      <c r="B47" s="14">
        <v>7</v>
      </c>
      <c r="C47" s="14">
        <v>8</v>
      </c>
      <c r="D47" s="14">
        <v>9</v>
      </c>
      <c r="E47" s="14">
        <v>10</v>
      </c>
      <c r="F47" s="14">
        <v>11</v>
      </c>
      <c r="G47" s="10">
        <v>12</v>
      </c>
      <c r="H47" s="10">
        <v>13</v>
      </c>
    </row>
    <row r="48" spans="1:32">
      <c r="B48" s="20" t="str">
        <f t="shared" ref="B48:H51" si="11">IF(MONTH($T$35)&lt;&gt;MONTH($T$35-(WEEKDAY($T$35,1)-($K$4-1))-IF((WEEKDAY($T$35,1)-($K$4-1))&lt;=0,7,0)+(ROW(B48)-ROW($T$37))*7+(COLUMN(B48)-COLUMN($T$37)+1)),"",$T$35-(WEEKDAY($T$35,1)-($K$4-1))-IF((WEEKDAY($T$35,1)-($K$4-1))&lt;=0,7,0)+(ROW(B48)-ROW($T$37))*7+(COLUMN(B48)-COLUMN($T$37)+1))</f>
        <v/>
      </c>
      <c r="C48" s="20" t="str">
        <f t="shared" si="11"/>
        <v/>
      </c>
      <c r="D48" s="20" t="str">
        <f t="shared" si="11"/>
        <v/>
      </c>
      <c r="E48" s="20" t="str">
        <f t="shared" si="11"/>
        <v/>
      </c>
      <c r="F48" s="20" t="str">
        <f t="shared" si="11"/>
        <v/>
      </c>
      <c r="G48" s="20" t="str">
        <f t="shared" si="11"/>
        <v/>
      </c>
      <c r="H48" s="20" t="str">
        <f t="shared" si="11"/>
        <v/>
      </c>
    </row>
    <row r="49" spans="2:8">
      <c r="B49" s="20" t="str">
        <f t="shared" si="11"/>
        <v/>
      </c>
      <c r="C49" s="20" t="str">
        <f t="shared" si="11"/>
        <v/>
      </c>
      <c r="D49" s="20" t="str">
        <f t="shared" si="11"/>
        <v/>
      </c>
      <c r="E49" s="20" t="str">
        <f t="shared" si="11"/>
        <v/>
      </c>
      <c r="F49" s="20" t="str">
        <f t="shared" si="11"/>
        <v/>
      </c>
      <c r="G49" s="20" t="str">
        <f t="shared" si="11"/>
        <v/>
      </c>
      <c r="H49" s="20" t="str">
        <f t="shared" si="11"/>
        <v/>
      </c>
    </row>
    <row r="50" spans="2:8">
      <c r="B50" s="20" t="str">
        <f t="shared" si="11"/>
        <v/>
      </c>
      <c r="C50" s="20" t="str">
        <f t="shared" si="11"/>
        <v/>
      </c>
      <c r="D50" s="20" t="str">
        <f t="shared" si="11"/>
        <v/>
      </c>
      <c r="E50" s="20" t="str">
        <f t="shared" si="11"/>
        <v/>
      </c>
      <c r="F50" s="20" t="str">
        <f t="shared" si="11"/>
        <v/>
      </c>
      <c r="G50" s="20" t="str">
        <f t="shared" si="11"/>
        <v/>
      </c>
      <c r="H50" s="20" t="str">
        <f t="shared" si="11"/>
        <v/>
      </c>
    </row>
    <row r="51" spans="2:8">
      <c r="B51" s="20" t="str">
        <f t="shared" si="11"/>
        <v/>
      </c>
      <c r="C51" s="20" t="str">
        <f t="shared" si="11"/>
        <v/>
      </c>
      <c r="D51" s="20" t="str">
        <f t="shared" si="11"/>
        <v/>
      </c>
      <c r="E51" s="20" t="str">
        <f t="shared" si="11"/>
        <v/>
      </c>
      <c r="F51" s="20" t="str">
        <f t="shared" si="11"/>
        <v/>
      </c>
      <c r="G51" s="20" t="str">
        <f t="shared" si="11"/>
        <v/>
      </c>
      <c r="H51" s="20" t="str">
        <f t="shared" si="11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153" priority="1" stopIfTrue="1" operator="equal">
      <formula>""</formula>
    </cfRule>
    <cfRule type="cellIs" dxfId="152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scale="75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12">
    <tabColor rgb="FFFF0000"/>
    <pageSetUpPr fitToPage="1"/>
  </sheetPr>
  <dimension ref="A1:AS51"/>
  <sheetViews>
    <sheetView showGridLines="0" topLeftCell="A15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270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30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7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2021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13</v>
      </c>
    </row>
    <row r="8" spans="1:45" s="1" customFormat="1" ht="15">
      <c r="B8" s="228">
        <f>DATE($B$4,$F$4,1)</f>
        <v>44197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44228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44256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>44228</v>
      </c>
      <c r="L10" s="134">
        <f t="shared" si="0"/>
        <v>44229</v>
      </c>
      <c r="M10" s="134">
        <f t="shared" si="0"/>
        <v>44230</v>
      </c>
      <c r="N10" s="129"/>
      <c r="O10" s="129"/>
      <c r="P10" s="133"/>
      <c r="Q10" s="133"/>
      <c r="R10" s="34"/>
      <c r="S10" s="128">
        <v>9</v>
      </c>
      <c r="T10" s="134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>44256</v>
      </c>
      <c r="U10" s="134">
        <f t="shared" si="1"/>
        <v>44257</v>
      </c>
      <c r="V10" s="134">
        <f t="shared" si="1"/>
        <v>44258</v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12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230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6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44287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44317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44348</v>
      </c>
      <c r="U17" s="229"/>
      <c r="V17" s="229"/>
      <c r="W17" s="229"/>
      <c r="X17" s="229"/>
      <c r="Y17" s="229"/>
      <c r="Z17" s="230"/>
      <c r="AC17" s="52">
        <v>2020</v>
      </c>
      <c r="AD17" s="233">
        <v>0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77" t="s">
        <v>22</v>
      </c>
      <c r="AD19" s="237">
        <f>AD18+AD17</f>
        <v>30</v>
      </c>
      <c r="AE19" s="237"/>
    </row>
    <row r="20" spans="1:32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2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32">
        <v>12</v>
      </c>
      <c r="C21" s="132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35">
        <v>10</v>
      </c>
      <c r="L21" s="135">
        <v>11</v>
      </c>
      <c r="M21" s="135">
        <v>12</v>
      </c>
      <c r="N21" s="172">
        <v>13</v>
      </c>
      <c r="O21" s="136">
        <v>14</v>
      </c>
      <c r="P21" s="171">
        <v>15</v>
      </c>
      <c r="Q21" s="171">
        <v>16</v>
      </c>
      <c r="R21" s="126"/>
      <c r="S21" s="128">
        <v>24</v>
      </c>
      <c r="T21" s="136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6">
        <v>19</v>
      </c>
      <c r="C22" s="136">
        <v>20</v>
      </c>
      <c r="D22" s="136">
        <v>21</v>
      </c>
      <c r="E22" s="136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26</v>
      </c>
      <c r="C23" s="93">
        <v>27</v>
      </c>
      <c r="D23" s="93">
        <v>28</v>
      </c>
      <c r="E23" s="93">
        <v>29</v>
      </c>
      <c r="F23" s="93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2">
        <v>21</v>
      </c>
      <c r="U23" s="132">
        <v>22</v>
      </c>
      <c r="V23" s="132">
        <v>23</v>
      </c>
      <c r="W23" s="132">
        <v>24</v>
      </c>
      <c r="X23" s="132">
        <v>25</v>
      </c>
      <c r="Y23" s="171">
        <v>26</v>
      </c>
      <c r="Z23" s="171">
        <v>27</v>
      </c>
      <c r="AC23" s="48">
        <v>2021</v>
      </c>
      <c r="AD23" s="237">
        <f>CONTARPORCOLOR(AC8,B10:Z51)</f>
        <v>33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-3</v>
      </c>
      <c r="AE24" s="231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44378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44409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44440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5">
        <v>1</v>
      </c>
      <c r="F28" s="135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5">
        <v>1</v>
      </c>
      <c r="W28" s="135">
        <v>2</v>
      </c>
      <c r="X28" s="135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5</v>
      </c>
      <c r="C29" s="132">
        <v>6</v>
      </c>
      <c r="D29" s="132">
        <v>7</v>
      </c>
      <c r="E29" s="132">
        <v>8</v>
      </c>
      <c r="F29" s="132">
        <v>9</v>
      </c>
      <c r="G29" s="171">
        <v>10</v>
      </c>
      <c r="H29" s="171">
        <v>11</v>
      </c>
      <c r="I29"/>
      <c r="J29" s="128">
        <v>32</v>
      </c>
      <c r="K29" s="136">
        <v>2</v>
      </c>
      <c r="L29" s="136">
        <v>3</v>
      </c>
      <c r="M29" s="136">
        <v>4</v>
      </c>
      <c r="N29" s="136">
        <v>5</v>
      </c>
      <c r="O29" s="136">
        <v>6</v>
      </c>
      <c r="P29" s="171">
        <v>7</v>
      </c>
      <c r="Q29" s="171">
        <v>8</v>
      </c>
      <c r="R29" s="126"/>
      <c r="S29" s="128">
        <v>37</v>
      </c>
      <c r="T29" s="135">
        <v>6</v>
      </c>
      <c r="U29" s="135">
        <v>7</v>
      </c>
      <c r="V29" s="172">
        <v>8</v>
      </c>
      <c r="W29" s="135">
        <v>9</v>
      </c>
      <c r="X29" s="135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12</v>
      </c>
      <c r="C30" s="132">
        <v>13</v>
      </c>
      <c r="D30" s="132">
        <v>14</v>
      </c>
      <c r="E30" s="132">
        <v>15</v>
      </c>
      <c r="F30" s="132">
        <v>16</v>
      </c>
      <c r="G30" s="171">
        <v>17</v>
      </c>
      <c r="H30" s="171">
        <v>18</v>
      </c>
      <c r="I30"/>
      <c r="J30" s="128">
        <v>33</v>
      </c>
      <c r="K30" s="132">
        <v>9</v>
      </c>
      <c r="L30" s="132">
        <v>10</v>
      </c>
      <c r="M30" s="132">
        <v>11</v>
      </c>
      <c r="N30" s="132">
        <v>12</v>
      </c>
      <c r="O30" s="132">
        <v>13</v>
      </c>
      <c r="P30" s="171">
        <v>14</v>
      </c>
      <c r="Q30" s="171">
        <v>15</v>
      </c>
      <c r="R30" s="126"/>
      <c r="S30" s="128">
        <v>38</v>
      </c>
      <c r="T30" s="144">
        <v>13</v>
      </c>
      <c r="U30" s="144">
        <v>14</v>
      </c>
      <c r="V30" s="144">
        <v>15</v>
      </c>
      <c r="W30" s="137">
        <v>16</v>
      </c>
      <c r="X30" s="144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19</v>
      </c>
      <c r="C31" s="132">
        <v>20</v>
      </c>
      <c r="D31" s="132">
        <v>21</v>
      </c>
      <c r="E31" s="132">
        <v>22</v>
      </c>
      <c r="F31" s="132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2">
        <v>17</v>
      </c>
      <c r="M31" s="132">
        <v>18</v>
      </c>
      <c r="N31" s="132">
        <v>19</v>
      </c>
      <c r="O31" s="132">
        <v>20</v>
      </c>
      <c r="P31" s="171">
        <v>21</v>
      </c>
      <c r="Q31" s="171">
        <v>22</v>
      </c>
      <c r="R31" s="126"/>
      <c r="S31" s="128">
        <v>39</v>
      </c>
      <c r="T31" s="92">
        <v>20</v>
      </c>
      <c r="U31" s="92">
        <v>21</v>
      </c>
      <c r="V31" s="92">
        <v>22</v>
      </c>
      <c r="W31" s="92">
        <v>23</v>
      </c>
      <c r="X31" s="92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5">
        <v>26</v>
      </c>
      <c r="C32" s="135">
        <v>27</v>
      </c>
      <c r="D32" s="135">
        <v>28</v>
      </c>
      <c r="E32" s="135">
        <v>29</v>
      </c>
      <c r="F32" s="135">
        <v>30</v>
      </c>
      <c r="G32" s="171">
        <v>31</v>
      </c>
      <c r="H32" s="171"/>
      <c r="I32"/>
      <c r="J32" s="128">
        <v>35</v>
      </c>
      <c r="K32" s="132">
        <v>23</v>
      </c>
      <c r="L32" s="132">
        <v>24</v>
      </c>
      <c r="M32" s="132">
        <v>25</v>
      </c>
      <c r="N32" s="132">
        <v>26</v>
      </c>
      <c r="O32" s="132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v>30</v>
      </c>
      <c r="L33" s="135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44470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44501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44531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>44501</v>
      </c>
      <c r="L37" s="134">
        <f t="shared" si="7"/>
        <v>44502</v>
      </c>
      <c r="M37" s="129">
        <f t="shared" si="7"/>
        <v>44503</v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5">
        <v>7</v>
      </c>
      <c r="V38" s="172">
        <v>8</v>
      </c>
      <c r="W38" s="135">
        <v>9</v>
      </c>
      <c r="X38" s="135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6">
        <v>11</v>
      </c>
      <c r="C39" s="172">
        <v>12</v>
      </c>
      <c r="D39" s="135">
        <v>13</v>
      </c>
      <c r="E39" s="135">
        <v>14</v>
      </c>
      <c r="F39" s="135">
        <v>15</v>
      </c>
      <c r="G39" s="171">
        <v>16</v>
      </c>
      <c r="H39" s="171">
        <v>17</v>
      </c>
      <c r="I39"/>
      <c r="J39" s="128">
        <v>46</v>
      </c>
      <c r="K39" s="132">
        <v>8</v>
      </c>
      <c r="L39" s="132">
        <v>9</v>
      </c>
      <c r="M39" s="132">
        <v>10</v>
      </c>
      <c r="N39" s="132">
        <v>11</v>
      </c>
      <c r="O39" s="132">
        <v>12</v>
      </c>
      <c r="P39" s="171">
        <v>13</v>
      </c>
      <c r="Q39" s="171">
        <v>14</v>
      </c>
      <c r="R39" s="126"/>
      <c r="S39" s="128">
        <v>51</v>
      </c>
      <c r="T39" s="135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5">
        <v>20</v>
      </c>
      <c r="U40" s="135">
        <v>21</v>
      </c>
      <c r="V40" s="135">
        <v>22</v>
      </c>
      <c r="W40" s="135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5">
        <v>27</v>
      </c>
      <c r="U41" s="135">
        <v>28</v>
      </c>
      <c r="V41" s="135">
        <v>29</v>
      </c>
      <c r="W41" s="135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9">
        <v>3</v>
      </c>
      <c r="C47" s="9">
        <v>4</v>
      </c>
      <c r="D47" s="9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9">
        <v>10</v>
      </c>
      <c r="C48" s="9">
        <v>11</v>
      </c>
      <c r="D48" s="9">
        <v>12</v>
      </c>
      <c r="E48" s="9">
        <v>13</v>
      </c>
      <c r="F48" s="9">
        <v>14</v>
      </c>
      <c r="G48" s="95">
        <v>15</v>
      </c>
      <c r="H48" s="95">
        <v>16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9">
        <v>17</v>
      </c>
      <c r="C49" s="9">
        <v>18</v>
      </c>
      <c r="D49" s="9">
        <v>19</v>
      </c>
      <c r="E49" s="9">
        <v>20</v>
      </c>
      <c r="F49" s="9">
        <v>21</v>
      </c>
      <c r="G49" s="95">
        <v>22</v>
      </c>
      <c r="H49" s="95">
        <v>23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51" priority="1" stopIfTrue="1" operator="equal">
      <formula>""</formula>
    </cfRule>
    <cfRule type="cellIs" dxfId="150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13">
    <tabColor rgb="FFFF0000"/>
    <pageSetUpPr fitToPage="1"/>
  </sheetPr>
  <dimension ref="A1:AS51"/>
  <sheetViews>
    <sheetView showGridLines="0" topLeftCell="A12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259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30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7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2021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13</v>
      </c>
    </row>
    <row r="8" spans="1:45" s="1" customFormat="1" ht="15">
      <c r="B8" s="228">
        <f>DATE($B$4,$F$4,1)</f>
        <v>44197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44228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44256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>44228</v>
      </c>
      <c r="L10" s="134">
        <f t="shared" si="0"/>
        <v>44229</v>
      </c>
      <c r="M10" s="134">
        <f t="shared" si="0"/>
        <v>44230</v>
      </c>
      <c r="N10" s="129"/>
      <c r="O10" s="129"/>
      <c r="P10" s="133"/>
      <c r="Q10" s="133"/>
      <c r="R10" s="34"/>
      <c r="S10" s="128">
        <v>9</v>
      </c>
      <c r="T10" s="134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>44256</v>
      </c>
      <c r="U10" s="134">
        <f t="shared" si="1"/>
        <v>44257</v>
      </c>
      <c r="V10" s="134">
        <f t="shared" si="1"/>
        <v>44258</v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2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220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5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44287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44317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44348</v>
      </c>
      <c r="U17" s="229"/>
      <c r="V17" s="229"/>
      <c r="W17" s="229"/>
      <c r="X17" s="229"/>
      <c r="Y17" s="229"/>
      <c r="Z17" s="230"/>
      <c r="AC17" s="52">
        <v>2020</v>
      </c>
      <c r="AD17" s="233">
        <v>0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77" t="s">
        <v>22</v>
      </c>
      <c r="AD19" s="237">
        <f>AD18+AD17</f>
        <v>30</v>
      </c>
      <c r="AE19" s="237"/>
    </row>
    <row r="20" spans="1:32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2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6">
        <v>3</v>
      </c>
      <c r="X20" s="136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32">
        <v>12</v>
      </c>
      <c r="C21" s="132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35">
        <v>10</v>
      </c>
      <c r="L21" s="135">
        <v>11</v>
      </c>
      <c r="M21" s="136">
        <v>12</v>
      </c>
      <c r="N21" s="172">
        <v>13</v>
      </c>
      <c r="O21" s="136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2">
        <v>19</v>
      </c>
      <c r="C22" s="132">
        <v>20</v>
      </c>
      <c r="D22" s="132">
        <v>21</v>
      </c>
      <c r="E22" s="132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26</v>
      </c>
      <c r="C23" s="93">
        <v>27</v>
      </c>
      <c r="D23" s="93">
        <v>28</v>
      </c>
      <c r="E23" s="93">
        <v>29</v>
      </c>
      <c r="F23" s="93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2">
        <v>21</v>
      </c>
      <c r="U23" s="132">
        <v>22</v>
      </c>
      <c r="V23" s="132">
        <v>23</v>
      </c>
      <c r="W23" s="132">
        <v>24</v>
      </c>
      <c r="X23" s="132">
        <v>25</v>
      </c>
      <c r="Y23" s="171">
        <v>26</v>
      </c>
      <c r="Z23" s="171">
        <v>27</v>
      </c>
      <c r="AC23" s="48">
        <v>2021</v>
      </c>
      <c r="AD23" s="237">
        <f>CONTARPORCOLOR(AC8,B10:Z51)</f>
        <v>30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0</v>
      </c>
      <c r="AE24" s="231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44378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44409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44440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5">
        <v>1</v>
      </c>
      <c r="F28" s="135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5">
        <v>1</v>
      </c>
      <c r="W28" s="135">
        <v>2</v>
      </c>
      <c r="X28" s="135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6">
        <v>5</v>
      </c>
      <c r="C29" s="136">
        <v>6</v>
      </c>
      <c r="D29" s="136">
        <v>7</v>
      </c>
      <c r="E29" s="136">
        <v>8</v>
      </c>
      <c r="F29" s="136">
        <v>9</v>
      </c>
      <c r="G29" s="171">
        <v>10</v>
      </c>
      <c r="H29" s="171">
        <v>11</v>
      </c>
      <c r="I29"/>
      <c r="J29" s="128">
        <v>32</v>
      </c>
      <c r="K29" s="132">
        <v>2</v>
      </c>
      <c r="L29" s="132">
        <v>3</v>
      </c>
      <c r="M29" s="132">
        <v>4</v>
      </c>
      <c r="N29" s="132">
        <v>5</v>
      </c>
      <c r="O29" s="132">
        <v>6</v>
      </c>
      <c r="P29" s="171">
        <v>7</v>
      </c>
      <c r="Q29" s="171">
        <v>8</v>
      </c>
      <c r="R29" s="126"/>
      <c r="S29" s="128">
        <v>37</v>
      </c>
      <c r="T29" s="136">
        <v>6</v>
      </c>
      <c r="U29" s="136">
        <v>7</v>
      </c>
      <c r="V29" s="172">
        <v>8</v>
      </c>
      <c r="W29" s="136">
        <v>9</v>
      </c>
      <c r="X29" s="136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5">
        <v>12</v>
      </c>
      <c r="C30" s="135">
        <v>13</v>
      </c>
      <c r="D30" s="135">
        <v>14</v>
      </c>
      <c r="E30" s="135">
        <v>15</v>
      </c>
      <c r="F30" s="135">
        <v>16</v>
      </c>
      <c r="G30" s="171">
        <v>17</v>
      </c>
      <c r="H30" s="171">
        <v>18</v>
      </c>
      <c r="I30"/>
      <c r="J30" s="128">
        <v>33</v>
      </c>
      <c r="K30" s="136">
        <v>9</v>
      </c>
      <c r="L30" s="136">
        <v>10</v>
      </c>
      <c r="M30" s="136">
        <v>11</v>
      </c>
      <c r="N30" s="136">
        <v>12</v>
      </c>
      <c r="O30" s="136">
        <v>13</v>
      </c>
      <c r="P30" s="171">
        <v>14</v>
      </c>
      <c r="Q30" s="171">
        <v>15</v>
      </c>
      <c r="R30" s="126"/>
      <c r="S30" s="128">
        <v>38</v>
      </c>
      <c r="T30" s="137">
        <v>13</v>
      </c>
      <c r="U30" s="137">
        <v>14</v>
      </c>
      <c r="V30" s="137">
        <v>15</v>
      </c>
      <c r="W30" s="137">
        <v>16</v>
      </c>
      <c r="X30" s="137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19</v>
      </c>
      <c r="C31" s="132">
        <v>20</v>
      </c>
      <c r="D31" s="132">
        <v>21</v>
      </c>
      <c r="E31" s="132">
        <v>22</v>
      </c>
      <c r="F31" s="132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6">
        <v>17</v>
      </c>
      <c r="M31" s="136">
        <v>18</v>
      </c>
      <c r="N31" s="136">
        <v>19</v>
      </c>
      <c r="O31" s="136">
        <v>20</v>
      </c>
      <c r="P31" s="171">
        <v>21</v>
      </c>
      <c r="Q31" s="171">
        <v>22</v>
      </c>
      <c r="R31" s="126"/>
      <c r="S31" s="128">
        <v>39</v>
      </c>
      <c r="T31" s="92">
        <v>20</v>
      </c>
      <c r="U31" s="92">
        <v>21</v>
      </c>
      <c r="V31" s="92">
        <v>22</v>
      </c>
      <c r="W31" s="92">
        <v>23</v>
      </c>
      <c r="X31" s="92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5">
        <v>26</v>
      </c>
      <c r="C32" s="132">
        <v>27</v>
      </c>
      <c r="D32" s="132">
        <v>28</v>
      </c>
      <c r="E32" s="132">
        <v>29</v>
      </c>
      <c r="F32" s="132">
        <v>30</v>
      </c>
      <c r="G32" s="171">
        <v>31</v>
      </c>
      <c r="H32" s="171"/>
      <c r="I32"/>
      <c r="J32" s="128">
        <v>35</v>
      </c>
      <c r="K32" s="135">
        <v>23</v>
      </c>
      <c r="L32" s="135">
        <v>24</v>
      </c>
      <c r="M32" s="135">
        <v>25</v>
      </c>
      <c r="N32" s="135">
        <v>26</v>
      </c>
      <c r="O32" s="135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v>30</v>
      </c>
      <c r="L33" s="135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44470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44501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44531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>44501</v>
      </c>
      <c r="L37" s="134">
        <f t="shared" si="7"/>
        <v>44502</v>
      </c>
      <c r="M37" s="129">
        <f t="shared" si="7"/>
        <v>44503</v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5">
        <v>7</v>
      </c>
      <c r="V38" s="172">
        <v>8</v>
      </c>
      <c r="W38" s="135">
        <v>9</v>
      </c>
      <c r="X38" s="135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6">
        <v>11</v>
      </c>
      <c r="C39" s="172">
        <v>12</v>
      </c>
      <c r="D39" s="135">
        <v>13</v>
      </c>
      <c r="E39" s="135">
        <v>14</v>
      </c>
      <c r="F39" s="135">
        <v>15</v>
      </c>
      <c r="G39" s="171">
        <v>16</v>
      </c>
      <c r="H39" s="171">
        <v>17</v>
      </c>
      <c r="I39"/>
      <c r="J39" s="128">
        <v>46</v>
      </c>
      <c r="K39" s="132">
        <v>8</v>
      </c>
      <c r="L39" s="132">
        <v>9</v>
      </c>
      <c r="M39" s="132">
        <v>10</v>
      </c>
      <c r="N39" s="132">
        <v>11</v>
      </c>
      <c r="O39" s="132">
        <v>12</v>
      </c>
      <c r="P39" s="171">
        <v>13</v>
      </c>
      <c r="Q39" s="171">
        <v>14</v>
      </c>
      <c r="R39" s="126"/>
      <c r="S39" s="128">
        <v>51</v>
      </c>
      <c r="T39" s="135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5">
        <v>20</v>
      </c>
      <c r="U40" s="135">
        <v>21</v>
      </c>
      <c r="V40" s="135">
        <v>22</v>
      </c>
      <c r="W40" s="135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6">
        <v>27</v>
      </c>
      <c r="U41" s="136">
        <v>28</v>
      </c>
      <c r="V41" s="136">
        <v>29</v>
      </c>
      <c r="W41" s="136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3</v>
      </c>
      <c r="C47" s="82">
        <v>4</v>
      </c>
      <c r="D47" s="82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49" priority="1" stopIfTrue="1" operator="equal">
      <formula>""</formula>
    </cfRule>
    <cfRule type="cellIs" dxfId="148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C73DE-9057-4FF3-AA49-E1DD7F296567}">
  <sheetPr codeName="Hoja130">
    <tabColor theme="5" tint="0.59999389629810485"/>
    <pageSetUpPr fitToPage="1"/>
  </sheetPr>
  <dimension ref="A1:AS51"/>
  <sheetViews>
    <sheetView showGridLines="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293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24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35">
        <v>3</v>
      </c>
      <c r="C11" s="135">
        <v>4</v>
      </c>
      <c r="D11" s="135">
        <v>5</v>
      </c>
      <c r="E11" s="170">
        <v>6</v>
      </c>
      <c r="F11" s="135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245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35">
        <v>10</v>
      </c>
      <c r="C12" s="135">
        <v>11</v>
      </c>
      <c r="D12" s="135">
        <v>12</v>
      </c>
      <c r="E12" s="135">
        <v>13</v>
      </c>
      <c r="F12" s="135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-2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24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20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47" priority="1" stopIfTrue="1" operator="equal">
      <formula>""</formula>
    </cfRule>
    <cfRule type="cellIs" dxfId="146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293D1-8D8C-4065-993F-0AF666763355}">
  <sheetPr codeName="Hoja131">
    <tabColor theme="5" tint="0.59999389629810485"/>
    <pageSetUpPr fitToPage="1"/>
  </sheetPr>
  <dimension ref="A1:AS51"/>
  <sheetViews>
    <sheetView showGridLines="0" topLeftCell="A4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294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28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35">
        <v>3</v>
      </c>
      <c r="C11" s="135">
        <v>4</v>
      </c>
      <c r="D11" s="135">
        <v>5</v>
      </c>
      <c r="E11" s="170">
        <v>6</v>
      </c>
      <c r="F11" s="161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244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35">
        <v>10</v>
      </c>
      <c r="C12" s="135">
        <v>11</v>
      </c>
      <c r="D12" s="135">
        <v>12</v>
      </c>
      <c r="E12" s="135">
        <v>13</v>
      </c>
      <c r="F12" s="135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2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28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24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45" priority="1" stopIfTrue="1" operator="equal">
      <formula>""</formula>
    </cfRule>
    <cfRule type="cellIs" dxfId="144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2C324-CFDC-4852-AD42-B24F8CBF52F9}">
  <sheetPr codeName="Hoja132">
    <tabColor theme="9" tint="0.59999389629810485"/>
    <pageSetUpPr fitToPage="1"/>
  </sheetPr>
  <dimension ref="A1:AS51"/>
  <sheetViews>
    <sheetView showGridLines="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295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23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61">
        <v>3</v>
      </c>
      <c r="C11" s="161">
        <v>4</v>
      </c>
      <c r="D11" s="161">
        <v>5</v>
      </c>
      <c r="E11" s="170">
        <v>6</v>
      </c>
      <c r="F11" s="161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236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61">
        <v>10</v>
      </c>
      <c r="C12" s="161">
        <v>11</v>
      </c>
      <c r="D12" s="161">
        <v>12</v>
      </c>
      <c r="E12" s="161">
        <v>13</v>
      </c>
      <c r="F12" s="161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-3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23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19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43" priority="1" stopIfTrue="1" operator="equal">
      <formula>""</formula>
    </cfRule>
    <cfRule type="cellIs" dxfId="142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F32B2-94A9-4D32-82DA-A01C2EFD3A22}">
  <sheetPr codeName="Hoja133">
    <tabColor theme="9" tint="0.59999389629810485"/>
    <pageSetUpPr fitToPage="1"/>
  </sheetPr>
  <dimension ref="A1:AS51"/>
  <sheetViews>
    <sheetView showGridLines="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296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22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35">
        <v>3</v>
      </c>
      <c r="C11" s="135">
        <v>4</v>
      </c>
      <c r="D11" s="135">
        <v>5</v>
      </c>
      <c r="E11" s="170">
        <v>6</v>
      </c>
      <c r="F11" s="135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244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35">
        <v>10</v>
      </c>
      <c r="C12" s="135">
        <v>11</v>
      </c>
      <c r="D12" s="135">
        <v>12</v>
      </c>
      <c r="E12" s="135">
        <v>13</v>
      </c>
      <c r="F12" s="135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-4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22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70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18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41" priority="1" stopIfTrue="1" operator="equal">
      <formula>""</formula>
    </cfRule>
    <cfRule type="cellIs" dxfId="140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"/>
  <dimension ref="A1:AC46"/>
  <sheetViews>
    <sheetView showGridLines="0" workbookViewId="0">
      <selection activeCell="T41" sqref="T41"/>
    </sheetView>
  </sheetViews>
  <sheetFormatPr baseColWidth="10" defaultColWidth="9.140625" defaultRowHeight="12.75"/>
  <cols>
    <col min="1" max="7" width="3.42578125" customWidth="1"/>
    <col min="8" max="8" width="3.140625" customWidth="1"/>
    <col min="9" max="15" width="3.42578125" customWidth="1"/>
    <col min="16" max="16" width="3.140625" customWidth="1"/>
    <col min="17" max="23" width="3.42578125" customWidth="1"/>
    <col min="24" max="24" width="3" customWidth="1"/>
    <col min="28" max="28" width="10.42578125" customWidth="1"/>
  </cols>
  <sheetData>
    <row r="1" spans="1:29" ht="23.25" customHeight="1">
      <c r="A1" s="21" t="s">
        <v>40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75"/>
      <c r="Q1" s="76"/>
      <c r="R1" s="76"/>
      <c r="S1" s="67"/>
      <c r="T1" s="67"/>
      <c r="U1" s="67"/>
      <c r="V1" s="67"/>
      <c r="W1" s="67"/>
    </row>
    <row r="2" spans="1:29">
      <c r="A2" s="220"/>
      <c r="B2" s="220"/>
      <c r="C2" s="220"/>
      <c r="D2" s="220"/>
      <c r="E2" s="220"/>
      <c r="F2" s="220"/>
      <c r="G2" s="220"/>
      <c r="H2" s="220"/>
      <c r="I2" s="220"/>
      <c r="J2" s="220"/>
      <c r="K2" s="220"/>
      <c r="Q2" s="221"/>
      <c r="R2" s="221"/>
      <c r="S2" s="221"/>
      <c r="T2" s="221"/>
      <c r="U2" s="221"/>
      <c r="V2" s="221"/>
      <c r="W2" s="221"/>
    </row>
    <row r="3" spans="1:29">
      <c r="A3" s="223" t="s">
        <v>1</v>
      </c>
      <c r="B3" s="223"/>
      <c r="C3" s="223"/>
      <c r="D3" s="61"/>
      <c r="E3" s="223" t="s">
        <v>2</v>
      </c>
      <c r="F3" s="223"/>
      <c r="G3" s="223"/>
      <c r="H3" s="61"/>
      <c r="I3" s="224" t="s">
        <v>3</v>
      </c>
      <c r="J3" s="224"/>
      <c r="K3" s="224"/>
      <c r="L3" s="65"/>
      <c r="M3" s="65"/>
      <c r="N3" s="65"/>
      <c r="O3" s="65"/>
      <c r="P3" s="65"/>
    </row>
    <row r="4" spans="1:29">
      <c r="A4" s="222">
        <v>2017</v>
      </c>
      <c r="B4" s="222"/>
      <c r="C4" s="222"/>
      <c r="D4" s="61"/>
      <c r="E4" s="222">
        <v>1</v>
      </c>
      <c r="F4" s="222"/>
      <c r="G4" s="222"/>
      <c r="H4" s="61"/>
      <c r="I4" s="222">
        <v>2</v>
      </c>
      <c r="J4" s="222"/>
      <c r="K4" s="222"/>
      <c r="L4" s="24" t="s">
        <v>4</v>
      </c>
      <c r="M4" s="65"/>
      <c r="N4" s="65"/>
      <c r="O4" s="65"/>
      <c r="P4" s="65"/>
    </row>
    <row r="5" spans="1:29">
      <c r="Q5" s="39"/>
    </row>
    <row r="6" spans="1:29" ht="19.5">
      <c r="A6" s="227" t="s">
        <v>41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</row>
    <row r="7" spans="1:29">
      <c r="Z7" s="40"/>
      <c r="AA7" s="41" t="s">
        <v>6</v>
      </c>
      <c r="AB7" s="42"/>
    </row>
    <row r="8" spans="1:29" s="1" customFormat="1" ht="15">
      <c r="A8" s="246">
        <f>DATE($A$4,$E$4,1)</f>
        <v>42736</v>
      </c>
      <c r="B8" s="247"/>
      <c r="C8" s="247"/>
      <c r="D8" s="247"/>
      <c r="E8" s="247"/>
      <c r="F8" s="247"/>
      <c r="G8" s="248"/>
      <c r="H8" s="26"/>
      <c r="I8" s="246">
        <f>DATE(YEAR(A8+35),MONTH(A8+35),1)</f>
        <v>42767</v>
      </c>
      <c r="J8" s="247"/>
      <c r="K8" s="247"/>
      <c r="L8" s="247"/>
      <c r="M8" s="247"/>
      <c r="N8" s="247"/>
      <c r="O8" s="248"/>
      <c r="Q8" s="246">
        <f>DATE(YEAR(I8+35),MONTH(I8+35),1)</f>
        <v>42795</v>
      </c>
      <c r="R8" s="247"/>
      <c r="S8" s="247"/>
      <c r="T8" s="247"/>
      <c r="U8" s="247"/>
      <c r="V8" s="247"/>
      <c r="W8" s="248"/>
      <c r="Z8" s="43"/>
      <c r="AA8" s="72" t="s">
        <v>7</v>
      </c>
      <c r="AB8" s="73"/>
    </row>
    <row r="9" spans="1:29" s="1" customFormat="1" ht="15">
      <c r="A9" s="5" t="str">
        <f>INDEX({"Do","L","M","X","J","V","S"},1+MOD($I$4+1-2,7))</f>
        <v>L</v>
      </c>
      <c r="B9" s="5" t="s">
        <v>42</v>
      </c>
      <c r="C9" s="5" t="str">
        <f>INDEX({"D","L","M","X","J","V","S"},1+MOD($I$4+3-2,7))</f>
        <v>X</v>
      </c>
      <c r="D9" s="5" t="str">
        <f>INDEX({"D","L","M","X","J","V","S"},1+MOD($I$4+4-2,7))</f>
        <v>J</v>
      </c>
      <c r="E9" s="5" t="str">
        <f>INDEX({"D","L","M","X","J","V","S"},1+MOD($I$4+5-2,7))</f>
        <v>V</v>
      </c>
      <c r="F9" s="5" t="str">
        <f>INDEX({"D","L","M","X","J","V","S"},1+MOD($I$4+6-2,7))</f>
        <v>S</v>
      </c>
      <c r="G9" s="5" t="str">
        <f>INDEX({"D","L","M","X","J","V","S"},1+MOD($I$4+7-2,7))</f>
        <v>D</v>
      </c>
      <c r="H9" s="26"/>
      <c r="I9" s="5" t="str">
        <f>$A$9</f>
        <v>L</v>
      </c>
      <c r="J9" s="16" t="str">
        <f>$B$9</f>
        <v>M</v>
      </c>
      <c r="K9" s="16" t="str">
        <f>$C$9</f>
        <v>X</v>
      </c>
      <c r="L9" s="16" t="str">
        <f>$D$9</f>
        <v>J</v>
      </c>
      <c r="M9" s="16" t="str">
        <f>$E$9</f>
        <v>V</v>
      </c>
      <c r="N9" s="16" t="str">
        <f>$F$9</f>
        <v>S</v>
      </c>
      <c r="O9" s="17" t="str">
        <f>$G$9</f>
        <v>D</v>
      </c>
      <c r="Q9" s="5" t="str">
        <f>$A$9</f>
        <v>L</v>
      </c>
      <c r="R9" s="16" t="str">
        <f>$B$9</f>
        <v>M</v>
      </c>
      <c r="S9" s="16" t="str">
        <f>$C$9</f>
        <v>X</v>
      </c>
      <c r="T9" s="16" t="str">
        <f>$D$9</f>
        <v>J</v>
      </c>
      <c r="U9" s="16" t="str">
        <f>$E$9</f>
        <v>V</v>
      </c>
      <c r="V9" s="16" t="str">
        <f>$F$9</f>
        <v>S</v>
      </c>
      <c r="W9" s="17" t="str">
        <f>$G$9</f>
        <v>D</v>
      </c>
      <c r="Z9" s="74"/>
      <c r="AA9" s="47" t="s">
        <v>43</v>
      </c>
      <c r="AB9" s="48"/>
    </row>
    <row r="10" spans="1:29" s="1" customFormat="1" ht="15">
      <c r="A10" s="15" t="str">
        <f t="shared" ref="A10:G15" si="0">IF(MONTH($A$8)&lt;&gt;MONTH($A$8-(WEEKDAY($A$8,1)-($I$4-1))-IF((WEEKDAY($A$8,1)-($I$4-1))&lt;=0,7,0)+(ROW(A10)-ROW($A$10))*7+(COLUMN(A10)-COLUMN($A$10)+1)),"",$A$8-(WEEKDAY($A$8,1)-($I$4-1))-IF((WEEKDAY($A$8,1)-($I$4-1))&lt;=0,7,0)+(ROW(A10)-ROW($A$10))*7+(COLUMN(A10)-COLUMN($A$10)+1))</f>
        <v/>
      </c>
      <c r="B10" s="15" t="str">
        <f t="shared" si="0"/>
        <v/>
      </c>
      <c r="C10" s="15" t="str">
        <f t="shared" si="0"/>
        <v/>
      </c>
      <c r="D10" s="15" t="str">
        <f t="shared" si="0"/>
        <v/>
      </c>
      <c r="E10" s="15" t="str">
        <f t="shared" si="0"/>
        <v/>
      </c>
      <c r="F10" s="15" t="str">
        <f t="shared" si="0"/>
        <v/>
      </c>
      <c r="G10" s="28">
        <f t="shared" si="0"/>
        <v>42736</v>
      </c>
      <c r="H10" s="26"/>
      <c r="I10" s="15" t="str">
        <f t="shared" ref="I10:O15" si="1">IF(MONTH($I$8)&lt;&gt;MONTH($I$8-(WEEKDAY($I$8,1)-($I$4-1))-IF((WEEKDAY($I$8,1)-($I$4-1))&lt;=0,7,0)+(ROW(I10)-ROW($I$10))*7+(COLUMN(I10)-COLUMN($I$10)+1)),"",$I$8-(WEEKDAY($I$8,1)-($I$4-1))-IF((WEEKDAY($I$8,1)-($I$4-1))&lt;=0,7,0)+(ROW(I10)-ROW($I$10))*7+(COLUMN(I10)-COLUMN($I$10)+1))</f>
        <v/>
      </c>
      <c r="J10" s="15" t="str">
        <f t="shared" si="1"/>
        <v/>
      </c>
      <c r="K10" s="15">
        <f t="shared" si="1"/>
        <v>42767</v>
      </c>
      <c r="L10" s="15">
        <f t="shared" si="1"/>
        <v>42768</v>
      </c>
      <c r="M10" s="15">
        <f t="shared" si="1"/>
        <v>42769</v>
      </c>
      <c r="N10" s="15">
        <f t="shared" si="1"/>
        <v>42770</v>
      </c>
      <c r="O10" s="18">
        <f t="shared" si="1"/>
        <v>42771</v>
      </c>
      <c r="Q10" s="15" t="str">
        <f t="shared" ref="Q10:W15" si="2">IF(MONTH($Q$8)&lt;&gt;MONTH($Q$8-(WEEKDAY($Q$8,1)-($I$4-1))-IF((WEEKDAY($Q$8,1)-($I$4-1))&lt;=0,7,0)+(ROW(Q10)-ROW($Q$10))*7+(COLUMN(Q10)-COLUMN($Q$10)+1)),"",$Q$8-(WEEKDAY($Q$8,1)-($I$4-1))-IF((WEEKDAY($Q$8,1)-($I$4-1))&lt;=0,7,0)+(ROW(Q10)-ROW($Q$10))*7+(COLUMN(Q10)-COLUMN($Q$10)+1))</f>
        <v/>
      </c>
      <c r="R10" s="15" t="str">
        <f t="shared" si="2"/>
        <v/>
      </c>
      <c r="S10" s="20">
        <f t="shared" si="2"/>
        <v>42795</v>
      </c>
      <c r="T10" s="15">
        <f t="shared" si="2"/>
        <v>42796</v>
      </c>
      <c r="U10" s="15">
        <f t="shared" si="2"/>
        <v>42797</v>
      </c>
      <c r="V10" s="15">
        <f t="shared" si="2"/>
        <v>42798</v>
      </c>
      <c r="W10" s="18">
        <f t="shared" si="2"/>
        <v>42799</v>
      </c>
    </row>
    <row r="11" spans="1:29" s="1" customFormat="1" ht="15">
      <c r="A11" s="62">
        <f t="shared" si="0"/>
        <v>42737</v>
      </c>
      <c r="B11" s="15">
        <f t="shared" si="0"/>
        <v>42738</v>
      </c>
      <c r="C11" s="15">
        <f t="shared" si="0"/>
        <v>42739</v>
      </c>
      <c r="D11" s="63">
        <f t="shared" si="0"/>
        <v>42740</v>
      </c>
      <c r="E11" s="28">
        <f t="shared" si="0"/>
        <v>42741</v>
      </c>
      <c r="F11" s="15">
        <f t="shared" si="0"/>
        <v>42742</v>
      </c>
      <c r="G11" s="18">
        <f t="shared" si="0"/>
        <v>42743</v>
      </c>
      <c r="H11" s="26"/>
      <c r="I11" s="15">
        <f t="shared" si="1"/>
        <v>42772</v>
      </c>
      <c r="J11" s="15">
        <f t="shared" si="1"/>
        <v>42773</v>
      </c>
      <c r="K11" s="15">
        <f t="shared" si="1"/>
        <v>42774</v>
      </c>
      <c r="L11" s="15">
        <f t="shared" si="1"/>
        <v>42775</v>
      </c>
      <c r="M11" s="15">
        <f t="shared" si="1"/>
        <v>42776</v>
      </c>
      <c r="N11" s="15">
        <f t="shared" si="1"/>
        <v>42777</v>
      </c>
      <c r="O11" s="18">
        <f t="shared" si="1"/>
        <v>42778</v>
      </c>
      <c r="Q11" s="15">
        <f t="shared" si="2"/>
        <v>42800</v>
      </c>
      <c r="R11" s="15">
        <f t="shared" si="2"/>
        <v>42801</v>
      </c>
      <c r="S11" s="15">
        <f t="shared" si="2"/>
        <v>42802</v>
      </c>
      <c r="T11" s="15">
        <f t="shared" si="2"/>
        <v>42803</v>
      </c>
      <c r="U11" s="15">
        <f t="shared" si="2"/>
        <v>42804</v>
      </c>
      <c r="V11" s="15">
        <f t="shared" si="2"/>
        <v>42805</v>
      </c>
      <c r="W11" s="18">
        <f t="shared" si="2"/>
        <v>42806</v>
      </c>
    </row>
    <row r="12" spans="1:29" s="1" customFormat="1" ht="15">
      <c r="A12" s="15">
        <f t="shared" si="0"/>
        <v>42744</v>
      </c>
      <c r="B12" s="15">
        <f t="shared" si="0"/>
        <v>42745</v>
      </c>
      <c r="C12" s="15">
        <f t="shared" si="0"/>
        <v>42746</v>
      </c>
      <c r="D12" s="15">
        <f t="shared" si="0"/>
        <v>42747</v>
      </c>
      <c r="E12" s="15">
        <f t="shared" si="0"/>
        <v>42748</v>
      </c>
      <c r="F12" s="15">
        <f t="shared" si="0"/>
        <v>42749</v>
      </c>
      <c r="G12" s="18">
        <f t="shared" si="0"/>
        <v>42750</v>
      </c>
      <c r="H12" s="26"/>
      <c r="I12" s="15">
        <f t="shared" si="1"/>
        <v>42779</v>
      </c>
      <c r="J12" s="15">
        <f t="shared" si="1"/>
        <v>42780</v>
      </c>
      <c r="K12" s="15">
        <f t="shared" si="1"/>
        <v>42781</v>
      </c>
      <c r="L12" s="15">
        <f t="shared" si="1"/>
        <v>42782</v>
      </c>
      <c r="M12" s="15">
        <f t="shared" si="1"/>
        <v>42783</v>
      </c>
      <c r="N12" s="15">
        <f t="shared" si="1"/>
        <v>42784</v>
      </c>
      <c r="O12" s="18">
        <f t="shared" si="1"/>
        <v>42785</v>
      </c>
      <c r="Q12" s="15">
        <f t="shared" si="2"/>
        <v>42807</v>
      </c>
      <c r="R12" s="15">
        <f t="shared" si="2"/>
        <v>42808</v>
      </c>
      <c r="S12" s="15">
        <f t="shared" si="2"/>
        <v>42809</v>
      </c>
      <c r="T12" s="15">
        <f t="shared" si="2"/>
        <v>42810</v>
      </c>
      <c r="U12" s="15">
        <f t="shared" si="2"/>
        <v>42811</v>
      </c>
      <c r="V12" s="15">
        <f t="shared" si="2"/>
        <v>42812</v>
      </c>
      <c r="W12" s="28">
        <f t="shared" si="2"/>
        <v>42813</v>
      </c>
      <c r="Z12" s="1" t="s">
        <v>24</v>
      </c>
      <c r="AB12" s="1">
        <v>218</v>
      </c>
      <c r="AC12" s="1">
        <v>246</v>
      </c>
    </row>
    <row r="13" spans="1:29" s="1" customFormat="1" ht="15">
      <c r="A13" s="15">
        <f t="shared" si="0"/>
        <v>42751</v>
      </c>
      <c r="B13" s="15">
        <f t="shared" si="0"/>
        <v>42752</v>
      </c>
      <c r="C13" s="15">
        <f t="shared" si="0"/>
        <v>42753</v>
      </c>
      <c r="D13" s="15">
        <f t="shared" si="0"/>
        <v>42754</v>
      </c>
      <c r="E13" s="15">
        <f t="shared" si="0"/>
        <v>42755</v>
      </c>
      <c r="F13" s="15">
        <f t="shared" si="0"/>
        <v>42756</v>
      </c>
      <c r="G13" s="18">
        <f t="shared" si="0"/>
        <v>42757</v>
      </c>
      <c r="H13" s="26"/>
      <c r="I13" s="15">
        <f t="shared" si="1"/>
        <v>42786</v>
      </c>
      <c r="J13" s="15">
        <f t="shared" si="1"/>
        <v>42787</v>
      </c>
      <c r="K13" s="15">
        <f t="shared" si="1"/>
        <v>42788</v>
      </c>
      <c r="L13" s="15">
        <f t="shared" si="1"/>
        <v>42789</v>
      </c>
      <c r="M13" s="15">
        <f t="shared" si="1"/>
        <v>42790</v>
      </c>
      <c r="N13" s="15">
        <f t="shared" si="1"/>
        <v>42791</v>
      </c>
      <c r="O13" s="18">
        <f t="shared" si="1"/>
        <v>42792</v>
      </c>
      <c r="Q13" s="20">
        <f t="shared" si="2"/>
        <v>42814</v>
      </c>
      <c r="R13" s="15">
        <f t="shared" si="2"/>
        <v>42815</v>
      </c>
      <c r="S13" s="15">
        <f t="shared" si="2"/>
        <v>42816</v>
      </c>
      <c r="T13" s="15">
        <f t="shared" si="2"/>
        <v>42817</v>
      </c>
      <c r="U13" s="15">
        <f t="shared" si="2"/>
        <v>42818</v>
      </c>
      <c r="V13" s="15">
        <f t="shared" si="2"/>
        <v>42819</v>
      </c>
      <c r="W13" s="18">
        <f t="shared" si="2"/>
        <v>42820</v>
      </c>
      <c r="Z13" s="1" t="s">
        <v>25</v>
      </c>
      <c r="AB13" s="1">
        <v>22</v>
      </c>
    </row>
    <row r="14" spans="1:29" s="1" customFormat="1" ht="15">
      <c r="A14" s="15">
        <f t="shared" si="0"/>
        <v>42758</v>
      </c>
      <c r="B14" s="15">
        <f t="shared" si="0"/>
        <v>42759</v>
      </c>
      <c r="C14" s="15">
        <f t="shared" si="0"/>
        <v>42760</v>
      </c>
      <c r="D14" s="15">
        <f t="shared" si="0"/>
        <v>42761</v>
      </c>
      <c r="E14" s="15">
        <f t="shared" si="0"/>
        <v>42762</v>
      </c>
      <c r="F14" s="15">
        <f t="shared" si="0"/>
        <v>42763</v>
      </c>
      <c r="G14" s="18">
        <f t="shared" si="0"/>
        <v>42764</v>
      </c>
      <c r="H14" s="26"/>
      <c r="I14" s="15">
        <f t="shared" si="1"/>
        <v>42793</v>
      </c>
      <c r="J14" s="66">
        <f t="shared" si="1"/>
        <v>42794</v>
      </c>
      <c r="K14" s="15" t="str">
        <f t="shared" si="1"/>
        <v/>
      </c>
      <c r="L14" s="15" t="str">
        <f t="shared" si="1"/>
        <v/>
      </c>
      <c r="M14" s="15" t="str">
        <f t="shared" si="1"/>
        <v/>
      </c>
      <c r="N14" s="15" t="str">
        <f t="shared" si="1"/>
        <v/>
      </c>
      <c r="O14" s="15" t="str">
        <f t="shared" si="1"/>
        <v/>
      </c>
      <c r="Q14" s="15">
        <f t="shared" si="2"/>
        <v>42821</v>
      </c>
      <c r="R14" s="15">
        <f t="shared" si="2"/>
        <v>42822</v>
      </c>
      <c r="S14" s="15">
        <f t="shared" si="2"/>
        <v>42823</v>
      </c>
      <c r="T14" s="15">
        <f t="shared" si="2"/>
        <v>42824</v>
      </c>
      <c r="U14" s="15">
        <f t="shared" si="2"/>
        <v>42825</v>
      </c>
      <c r="V14" s="15" t="str">
        <f t="shared" si="2"/>
        <v/>
      </c>
      <c r="W14" s="15" t="str">
        <f t="shared" si="2"/>
        <v/>
      </c>
      <c r="Z14" s="1" t="s">
        <v>44</v>
      </c>
      <c r="AB14" s="1">
        <v>22</v>
      </c>
    </row>
    <row r="15" spans="1:29" s="1" customFormat="1" ht="15">
      <c r="A15" s="15">
        <f t="shared" si="0"/>
        <v>42765</v>
      </c>
      <c r="B15" s="15">
        <f t="shared" si="0"/>
        <v>42766</v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26"/>
      <c r="I15" s="15" t="str">
        <f t="shared" si="1"/>
        <v/>
      </c>
      <c r="J15" s="15" t="str">
        <f t="shared" si="1"/>
        <v/>
      </c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Q15" s="15" t="str">
        <f t="shared" si="2"/>
        <v/>
      </c>
      <c r="R15" s="15" t="str">
        <f t="shared" si="2"/>
        <v/>
      </c>
      <c r="S15" s="15" t="str">
        <f t="shared" si="2"/>
        <v/>
      </c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</row>
    <row r="16" spans="1:29" s="1" customFormat="1" ht="15">
      <c r="H16" s="26"/>
    </row>
    <row r="17" spans="1:26" s="1" customFormat="1" ht="15">
      <c r="A17" s="246">
        <f>DATE(YEAR(Q8+35),MONTH(Q8+35),1)</f>
        <v>42826</v>
      </c>
      <c r="B17" s="247"/>
      <c r="C17" s="247"/>
      <c r="D17" s="247"/>
      <c r="E17" s="247"/>
      <c r="F17" s="247"/>
      <c r="G17" s="248"/>
      <c r="H17" s="26"/>
      <c r="I17" s="246">
        <f>DATE(YEAR(A17+35),MONTH(A17+35),1)</f>
        <v>42856</v>
      </c>
      <c r="J17" s="247"/>
      <c r="K17" s="247"/>
      <c r="L17" s="247"/>
      <c r="M17" s="247"/>
      <c r="N17" s="247"/>
      <c r="O17" s="248"/>
      <c r="Q17" s="246">
        <f>DATE(YEAR(I17+35),MONTH(I17+35),1)</f>
        <v>42887</v>
      </c>
      <c r="R17" s="247"/>
      <c r="S17" s="247"/>
      <c r="T17" s="247"/>
      <c r="U17" s="247"/>
      <c r="V17" s="247"/>
      <c r="W17" s="248"/>
    </row>
    <row r="18" spans="1:26" s="1" customFormat="1" ht="15">
      <c r="A18" s="5" t="str">
        <f>$A$9</f>
        <v>L</v>
      </c>
      <c r="B18" s="16" t="str">
        <f>$B$9</f>
        <v>M</v>
      </c>
      <c r="C18" s="16" t="str">
        <f>$C$9</f>
        <v>X</v>
      </c>
      <c r="D18" s="16" t="str">
        <f>$D$9</f>
        <v>J</v>
      </c>
      <c r="E18" s="16" t="str">
        <f>$E$9</f>
        <v>V</v>
      </c>
      <c r="F18" s="16" t="str">
        <f>$F$9</f>
        <v>S</v>
      </c>
      <c r="G18" s="17" t="str">
        <f>$G$9</f>
        <v>D</v>
      </c>
      <c r="H18" s="26"/>
      <c r="I18" s="5" t="str">
        <f>$A$9</f>
        <v>L</v>
      </c>
      <c r="J18" s="16" t="str">
        <f>$B$9</f>
        <v>M</v>
      </c>
      <c r="K18" s="16" t="str">
        <f>$C$9</f>
        <v>X</v>
      </c>
      <c r="L18" s="16" t="str">
        <f>$D$9</f>
        <v>J</v>
      </c>
      <c r="M18" s="16" t="str">
        <f>$E$9</f>
        <v>V</v>
      </c>
      <c r="N18" s="16" t="str">
        <f>$F$9</f>
        <v>S</v>
      </c>
      <c r="O18" s="17" t="str">
        <f>$G$9</f>
        <v>D</v>
      </c>
      <c r="Q18" s="5" t="str">
        <f>$A$9</f>
        <v>L</v>
      </c>
      <c r="R18" s="16" t="str">
        <f>$B$9</f>
        <v>M</v>
      </c>
      <c r="S18" s="16" t="str">
        <f>$C$9</f>
        <v>X</v>
      </c>
      <c r="T18" s="16" t="str">
        <f>$D$9</f>
        <v>J</v>
      </c>
      <c r="U18" s="16" t="str">
        <f>$E$9</f>
        <v>V</v>
      </c>
      <c r="V18" s="16" t="str">
        <f>$F$9</f>
        <v>S</v>
      </c>
      <c r="W18" s="17" t="str">
        <f>$G$9</f>
        <v>D</v>
      </c>
      <c r="Z18" s="77" t="s">
        <v>45</v>
      </c>
    </row>
    <row r="19" spans="1:26" s="1" customFormat="1" ht="15">
      <c r="A19" s="15" t="str">
        <f t="shared" ref="A19:G24" si="3">IF(MONTH($A$17)&lt;&gt;MONTH($A$17-(WEEKDAY($A$17,1)-($I$4-1))-IF((WEEKDAY($A$17,1)-($I$4-1))&lt;=0,7,0)+(ROW(A19)-ROW($A$19))*7+(COLUMN(A19)-COLUMN($A$19)+1)),"",$A$17-(WEEKDAY($A$17,1)-($I$4-1))-IF((WEEKDAY($A$17,1)-($I$4-1))&lt;=0,7,0)+(ROW(A19)-ROW($A$19))*7+(COLUMN(A19)-COLUMN($A$19)+1))</f>
        <v/>
      </c>
      <c r="B19" s="15" t="str">
        <f t="shared" si="3"/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>
        <f t="shared" si="3"/>
        <v>42826</v>
      </c>
      <c r="G19" s="18">
        <f t="shared" si="3"/>
        <v>42827</v>
      </c>
      <c r="H19" s="26"/>
      <c r="I19" s="28">
        <f t="shared" ref="I19:O24" si="4">IF(MONTH($I$17)&lt;&gt;MONTH($I$17-(WEEKDAY($I$17,1)-($I$4-1))-IF((WEEKDAY($I$17,1)-($I$4-1))&lt;=0,7,0)+(ROW(I19)-ROW($I$19))*7+(COLUMN(I19)-COLUMN($I$19)+1)),"",$I$17-(WEEKDAY($I$17,1)-($I$4-1))-IF((WEEKDAY($I$17,1)-($I$4-1))&lt;=0,7,0)+(ROW(I19)-ROW($I$19))*7+(COLUMN(I19)-COLUMN($I$19)+1))</f>
        <v>42856</v>
      </c>
      <c r="J19" s="20">
        <f t="shared" si="4"/>
        <v>42857</v>
      </c>
      <c r="K19" s="15">
        <f t="shared" si="4"/>
        <v>42858</v>
      </c>
      <c r="L19" s="15">
        <f t="shared" si="4"/>
        <v>42859</v>
      </c>
      <c r="M19" s="15">
        <f t="shared" si="4"/>
        <v>42860</v>
      </c>
      <c r="N19" s="15">
        <f t="shared" si="4"/>
        <v>42861</v>
      </c>
      <c r="O19" s="18">
        <f t="shared" si="4"/>
        <v>42862</v>
      </c>
      <c r="Q19" s="15" t="str">
        <f t="shared" ref="Q19:W24" si="5">IF(MONTH($Q$17)&lt;&gt;MONTH($Q$17-(WEEKDAY($Q$17,1)-($I$4-1))-IF((WEEKDAY($Q$17,1)-($I$4-1))&lt;=0,7,0)+(ROW(Q19)-ROW($Q$19))*7+(COLUMN(Q19)-COLUMN($Q$19)+1)),"",$Q$17-(WEEKDAY($Q$17,1)-($I$4-1))-IF((WEEKDAY($Q$17,1)-($I$4-1))&lt;=0,7,0)+(ROW(Q19)-ROW($Q$19))*7+(COLUMN(Q19)-COLUMN($Q$19)+1))</f>
        <v/>
      </c>
      <c r="R19" s="15" t="str">
        <f t="shared" si="5"/>
        <v/>
      </c>
      <c r="S19" s="15" t="str">
        <f t="shared" si="5"/>
        <v/>
      </c>
      <c r="T19" s="15">
        <f t="shared" si="5"/>
        <v>42887</v>
      </c>
      <c r="U19" s="15">
        <f t="shared" si="5"/>
        <v>42888</v>
      </c>
      <c r="V19" s="15">
        <f t="shared" si="5"/>
        <v>42889</v>
      </c>
      <c r="W19" s="18">
        <f t="shared" si="5"/>
        <v>42890</v>
      </c>
      <c r="Z19" s="1" t="s">
        <v>46</v>
      </c>
    </row>
    <row r="20" spans="1:26" s="1" customFormat="1" ht="15">
      <c r="A20" s="15">
        <f t="shared" si="3"/>
        <v>42828</v>
      </c>
      <c r="B20" s="15">
        <f t="shared" si="3"/>
        <v>42829</v>
      </c>
      <c r="C20" s="15">
        <f t="shared" si="3"/>
        <v>42830</v>
      </c>
      <c r="D20" s="15">
        <f t="shared" si="3"/>
        <v>42831</v>
      </c>
      <c r="E20" s="15">
        <f t="shared" si="3"/>
        <v>42832</v>
      </c>
      <c r="F20" s="15">
        <f t="shared" si="3"/>
        <v>42833</v>
      </c>
      <c r="G20" s="18">
        <f t="shared" si="3"/>
        <v>42834</v>
      </c>
      <c r="H20" s="26"/>
      <c r="I20" s="15">
        <f t="shared" si="4"/>
        <v>42863</v>
      </c>
      <c r="J20" s="15">
        <f t="shared" si="4"/>
        <v>42864</v>
      </c>
      <c r="K20" s="15">
        <f t="shared" si="4"/>
        <v>42865</v>
      </c>
      <c r="L20" s="15">
        <f t="shared" si="4"/>
        <v>42866</v>
      </c>
      <c r="M20" s="15">
        <f t="shared" si="4"/>
        <v>42867</v>
      </c>
      <c r="N20" s="15">
        <f t="shared" si="4"/>
        <v>42868</v>
      </c>
      <c r="O20" s="18">
        <f t="shared" si="4"/>
        <v>42869</v>
      </c>
      <c r="Q20" s="15">
        <f t="shared" si="5"/>
        <v>42891</v>
      </c>
      <c r="R20" s="15">
        <f t="shared" si="5"/>
        <v>42892</v>
      </c>
      <c r="S20" s="15">
        <f t="shared" si="5"/>
        <v>42893</v>
      </c>
      <c r="T20" s="20">
        <f t="shared" si="5"/>
        <v>42894</v>
      </c>
      <c r="U20" s="20">
        <f t="shared" si="5"/>
        <v>42895</v>
      </c>
      <c r="V20" s="20">
        <f t="shared" si="5"/>
        <v>42896</v>
      </c>
      <c r="W20" s="18">
        <f t="shared" si="5"/>
        <v>42897</v>
      </c>
    </row>
    <row r="21" spans="1:26" s="1" customFormat="1" ht="15">
      <c r="A21" s="15">
        <f t="shared" si="3"/>
        <v>42835</v>
      </c>
      <c r="B21" s="15">
        <f t="shared" si="3"/>
        <v>42836</v>
      </c>
      <c r="C21" s="15">
        <f t="shared" si="3"/>
        <v>42837</v>
      </c>
      <c r="D21" s="62">
        <f t="shared" si="3"/>
        <v>42838</v>
      </c>
      <c r="E21" s="28">
        <f t="shared" si="3"/>
        <v>42839</v>
      </c>
      <c r="F21" s="15">
        <f t="shared" si="3"/>
        <v>42840</v>
      </c>
      <c r="G21" s="18">
        <f t="shared" si="3"/>
        <v>42841</v>
      </c>
      <c r="H21" s="26"/>
      <c r="I21" s="15">
        <f t="shared" si="4"/>
        <v>42870</v>
      </c>
      <c r="J21" s="20">
        <f t="shared" si="4"/>
        <v>42871</v>
      </c>
      <c r="K21" s="20">
        <f t="shared" si="4"/>
        <v>42872</v>
      </c>
      <c r="L21" s="15">
        <f t="shared" si="4"/>
        <v>42873</v>
      </c>
      <c r="M21" s="15">
        <f t="shared" si="4"/>
        <v>42874</v>
      </c>
      <c r="N21" s="15">
        <f t="shared" si="4"/>
        <v>42875</v>
      </c>
      <c r="O21" s="18">
        <f t="shared" si="4"/>
        <v>42876</v>
      </c>
      <c r="Q21" s="15">
        <f t="shared" si="5"/>
        <v>42898</v>
      </c>
      <c r="R21" s="15">
        <f t="shared" si="5"/>
        <v>42899</v>
      </c>
      <c r="S21" s="15">
        <f t="shared" si="5"/>
        <v>42900</v>
      </c>
      <c r="T21" s="20">
        <f t="shared" si="5"/>
        <v>42901</v>
      </c>
      <c r="U21" s="20">
        <f t="shared" si="5"/>
        <v>42902</v>
      </c>
      <c r="V21" s="20">
        <f t="shared" si="5"/>
        <v>42903</v>
      </c>
      <c r="W21" s="18">
        <f t="shared" si="5"/>
        <v>42904</v>
      </c>
    </row>
    <row r="22" spans="1:26" s="1" customFormat="1" ht="15">
      <c r="A22" s="20">
        <f t="shared" si="3"/>
        <v>42842</v>
      </c>
      <c r="B22" s="15">
        <f t="shared" si="3"/>
        <v>42843</v>
      </c>
      <c r="C22" s="15">
        <f t="shared" si="3"/>
        <v>42844</v>
      </c>
      <c r="D22" s="15">
        <f t="shared" si="3"/>
        <v>42845</v>
      </c>
      <c r="E22" s="15">
        <f t="shared" si="3"/>
        <v>42846</v>
      </c>
      <c r="F22" s="15">
        <f t="shared" si="3"/>
        <v>42847</v>
      </c>
      <c r="G22" s="18">
        <f t="shared" si="3"/>
        <v>42848</v>
      </c>
      <c r="H22" s="26"/>
      <c r="I22" s="15">
        <f t="shared" si="4"/>
        <v>42877</v>
      </c>
      <c r="J22" s="20">
        <f t="shared" si="4"/>
        <v>42878</v>
      </c>
      <c r="K22" s="20">
        <f t="shared" si="4"/>
        <v>42879</v>
      </c>
      <c r="L22" s="15">
        <f t="shared" si="4"/>
        <v>42880</v>
      </c>
      <c r="M22" s="15">
        <f t="shared" si="4"/>
        <v>42881</v>
      </c>
      <c r="N22" s="15">
        <f t="shared" si="4"/>
        <v>42882</v>
      </c>
      <c r="O22" s="18">
        <f t="shared" si="4"/>
        <v>42883</v>
      </c>
      <c r="Q22" s="15">
        <f t="shared" si="5"/>
        <v>42905</v>
      </c>
      <c r="R22" s="15">
        <f t="shared" si="5"/>
        <v>42906</v>
      </c>
      <c r="S22" s="15">
        <f t="shared" si="5"/>
        <v>42907</v>
      </c>
      <c r="T22" s="20">
        <f t="shared" si="5"/>
        <v>42908</v>
      </c>
      <c r="U22" s="20">
        <f t="shared" si="5"/>
        <v>42909</v>
      </c>
      <c r="V22" s="20">
        <f t="shared" si="5"/>
        <v>42910</v>
      </c>
      <c r="W22" s="18">
        <f t="shared" si="5"/>
        <v>42911</v>
      </c>
    </row>
    <row r="23" spans="1:26" s="1" customFormat="1" ht="15">
      <c r="A23" s="62">
        <f t="shared" si="3"/>
        <v>42849</v>
      </c>
      <c r="B23" s="15">
        <f t="shared" si="3"/>
        <v>42850</v>
      </c>
      <c r="C23" s="15">
        <f t="shared" si="3"/>
        <v>42851</v>
      </c>
      <c r="D23" s="15">
        <f t="shared" si="3"/>
        <v>42852</v>
      </c>
      <c r="E23" s="15">
        <f t="shared" si="3"/>
        <v>42853</v>
      </c>
      <c r="F23" s="15">
        <f t="shared" si="3"/>
        <v>42854</v>
      </c>
      <c r="G23" s="18">
        <f t="shared" si="3"/>
        <v>42855</v>
      </c>
      <c r="H23" s="26"/>
      <c r="I23" s="15">
        <f t="shared" si="4"/>
        <v>42884</v>
      </c>
      <c r="J23" s="20">
        <f t="shared" si="4"/>
        <v>42885</v>
      </c>
      <c r="K23" s="20">
        <f t="shared" si="4"/>
        <v>42886</v>
      </c>
      <c r="L23" s="15" t="str">
        <f t="shared" si="4"/>
        <v/>
      </c>
      <c r="M23" s="15" t="str">
        <f t="shared" si="4"/>
        <v/>
      </c>
      <c r="N23" s="15" t="str">
        <f t="shared" si="4"/>
        <v/>
      </c>
      <c r="O23" s="15" t="str">
        <f t="shared" si="4"/>
        <v/>
      </c>
      <c r="Q23" s="15">
        <f t="shared" si="5"/>
        <v>42912</v>
      </c>
      <c r="R23" s="15">
        <f t="shared" si="5"/>
        <v>42913</v>
      </c>
      <c r="S23" s="15">
        <f t="shared" si="5"/>
        <v>42914</v>
      </c>
      <c r="T23" s="15">
        <f t="shared" si="5"/>
        <v>42915</v>
      </c>
      <c r="U23" s="15">
        <f t="shared" si="5"/>
        <v>42916</v>
      </c>
      <c r="V23" s="15" t="str">
        <f t="shared" si="5"/>
        <v/>
      </c>
      <c r="W23" s="15" t="str">
        <f t="shared" si="5"/>
        <v/>
      </c>
    </row>
    <row r="24" spans="1:26" s="1" customFormat="1" ht="15">
      <c r="A24" s="15" t="str">
        <f t="shared" si="3"/>
        <v/>
      </c>
      <c r="B24" s="15" t="str">
        <f t="shared" si="3"/>
        <v/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26"/>
      <c r="I24" s="15" t="str">
        <f t="shared" si="4"/>
        <v/>
      </c>
      <c r="J24" s="15" t="str">
        <f t="shared" si="4"/>
        <v/>
      </c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Q24" s="15" t="str">
        <f t="shared" si="5"/>
        <v/>
      </c>
      <c r="R24" s="15" t="str">
        <f t="shared" si="5"/>
        <v/>
      </c>
      <c r="S24" s="15" t="str">
        <f t="shared" si="5"/>
        <v/>
      </c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</row>
    <row r="25" spans="1:26" s="1" customFormat="1" ht="15">
      <c r="H25" s="26"/>
      <c r="J25" s="29" t="s">
        <v>47</v>
      </c>
    </row>
    <row r="26" spans="1:26" s="1" customFormat="1" ht="15">
      <c r="A26" s="246">
        <f>DATE(YEAR(Q17+35),MONTH(Q17+35),1)</f>
        <v>42917</v>
      </c>
      <c r="B26" s="247"/>
      <c r="C26" s="247"/>
      <c r="D26" s="247"/>
      <c r="E26" s="247"/>
      <c r="F26" s="247"/>
      <c r="G26" s="248"/>
      <c r="H26" s="26"/>
      <c r="I26" s="246">
        <f>DATE(YEAR(A26+35),MONTH(A26+35),1)</f>
        <v>42948</v>
      </c>
      <c r="J26" s="247"/>
      <c r="K26" s="247"/>
      <c r="L26" s="247"/>
      <c r="M26" s="247"/>
      <c r="N26" s="247"/>
      <c r="O26" s="248"/>
      <c r="Q26" s="246">
        <f>DATE(YEAR(I26+35),MONTH(I26+35),1)</f>
        <v>42979</v>
      </c>
      <c r="R26" s="247"/>
      <c r="S26" s="247"/>
      <c r="T26" s="247"/>
      <c r="U26" s="247"/>
      <c r="V26" s="247"/>
      <c r="W26" s="248"/>
    </row>
    <row r="27" spans="1:26" s="1" customFormat="1" ht="15">
      <c r="A27" s="5" t="str">
        <f>$A$9</f>
        <v>L</v>
      </c>
      <c r="B27" s="16" t="str">
        <f>$B$9</f>
        <v>M</v>
      </c>
      <c r="C27" s="16" t="str">
        <f>$C$9</f>
        <v>X</v>
      </c>
      <c r="D27" s="16" t="str">
        <f>$D$9</f>
        <v>J</v>
      </c>
      <c r="E27" s="16" t="str">
        <f>$E$9</f>
        <v>V</v>
      </c>
      <c r="F27" s="16" t="str">
        <f>$F$9</f>
        <v>S</v>
      </c>
      <c r="G27" s="17" t="str">
        <f>$G$9</f>
        <v>D</v>
      </c>
      <c r="H27" s="26"/>
      <c r="I27" s="5" t="str">
        <f>$A$9</f>
        <v>L</v>
      </c>
      <c r="J27" s="16" t="str">
        <f>$B$9</f>
        <v>M</v>
      </c>
      <c r="K27" s="16" t="str">
        <f>$C$9</f>
        <v>X</v>
      </c>
      <c r="L27" s="16" t="str">
        <f>$D$9</f>
        <v>J</v>
      </c>
      <c r="M27" s="16" t="str">
        <f>$E$9</f>
        <v>V</v>
      </c>
      <c r="N27" s="16" t="str">
        <f>$F$9</f>
        <v>S</v>
      </c>
      <c r="O27" s="17" t="str">
        <f>$G$9</f>
        <v>D</v>
      </c>
      <c r="Q27" s="5" t="str">
        <f>$A$9</f>
        <v>L</v>
      </c>
      <c r="R27" s="16" t="str">
        <f>$B$9</f>
        <v>M</v>
      </c>
      <c r="S27" s="16" t="str">
        <f>$C$9</f>
        <v>X</v>
      </c>
      <c r="T27" s="16" t="str">
        <f>$D$9</f>
        <v>J</v>
      </c>
      <c r="U27" s="16" t="str">
        <f>$E$9</f>
        <v>V</v>
      </c>
      <c r="V27" s="16" t="str">
        <f>$F$9</f>
        <v>S</v>
      </c>
      <c r="W27" s="17" t="str">
        <f>$G$9</f>
        <v>D</v>
      </c>
    </row>
    <row r="28" spans="1:26" s="1" customFormat="1" ht="15">
      <c r="A28" s="15" t="str">
        <f t="shared" ref="A28:G33" si="6">IF(MONTH($A$26)&lt;&gt;MONTH($A$26-(WEEKDAY($A$26,1)-($I$4-1))-IF((WEEKDAY($A$26,1)-($I$4-1))&lt;=0,7,0)+(ROW(A28)-ROW($A$28))*7+(COLUMN(A28)-COLUMN($A$28)+1)),"",$A$26-(WEEKDAY($A$26,1)-($I$4-1))-IF((WEEKDAY($A$26,1)-($I$4-1))&lt;=0,7,0)+(ROW(A28)-ROW($A$28))*7+(COLUMN(A28)-COLUMN($A$28)+1))</f>
        <v/>
      </c>
      <c r="B28" s="15" t="str">
        <f t="shared" si="6"/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>
        <f t="shared" si="6"/>
        <v>42917</v>
      </c>
      <c r="G28" s="18">
        <f t="shared" si="6"/>
        <v>42918</v>
      </c>
      <c r="H28" s="26"/>
      <c r="I28" s="15" t="str">
        <f t="shared" ref="I28:O33" si="7">IF(MONTH($I$26)&lt;&gt;MONTH($I$26-(WEEKDAY($I$26,1)-($I$4-1))-IF((WEEKDAY($I$26,1)-($I$4-1))&lt;=0,7,0)+(ROW(I28)-ROW($I$28))*7+(COLUMN(I28)-COLUMN($I$28)+1)),"",$I$26-(WEEKDAY($I$26,1)-($I$4-1))-IF((WEEKDAY($I$26,1)-($I$4-1))&lt;=0,7,0)+(ROW(I28)-ROW($I$28))*7+(COLUMN(I28)-COLUMN($I$28)+1))</f>
        <v/>
      </c>
      <c r="J28" s="15">
        <f t="shared" si="7"/>
        <v>42948</v>
      </c>
      <c r="K28" s="15">
        <f t="shared" si="7"/>
        <v>42949</v>
      </c>
      <c r="L28" s="15">
        <f t="shared" si="7"/>
        <v>42950</v>
      </c>
      <c r="M28" s="15">
        <f t="shared" si="7"/>
        <v>42951</v>
      </c>
      <c r="N28" s="15">
        <f t="shared" si="7"/>
        <v>42952</v>
      </c>
      <c r="O28" s="18">
        <f t="shared" si="7"/>
        <v>42953</v>
      </c>
      <c r="Q28" s="15" t="str">
        <f t="shared" ref="Q28:W33" si="8">IF(MONTH($Q$26)&lt;&gt;MONTH($Q$26-(WEEKDAY($Q$26,1)-($I$4-1))-IF((WEEKDAY($Q$26,1)-($I$4-1))&lt;=0,7,0)+(ROW(Q28)-ROW($Q$28))*7+(COLUMN(Q28)-COLUMN($Q$28)+1)),"",$Q$26-(WEEKDAY($Q$26,1)-($I$4-1))-IF((WEEKDAY($Q$26,1)-($I$4-1))&lt;=0,7,0)+(ROW(Q28)-ROW($Q$28))*7+(COLUMN(Q28)-COLUMN($Q$28)+1))</f>
        <v/>
      </c>
      <c r="R28" s="15" t="str">
        <f t="shared" si="8"/>
        <v/>
      </c>
      <c r="S28" s="15" t="str">
        <f t="shared" si="8"/>
        <v/>
      </c>
      <c r="T28" s="15" t="str">
        <f t="shared" si="8"/>
        <v/>
      </c>
      <c r="U28" s="20">
        <f t="shared" si="8"/>
        <v>42979</v>
      </c>
      <c r="V28" s="20">
        <f t="shared" si="8"/>
        <v>42980</v>
      </c>
      <c r="W28" s="18">
        <f t="shared" si="8"/>
        <v>42981</v>
      </c>
    </row>
    <row r="29" spans="1:26" s="1" customFormat="1" ht="15">
      <c r="A29" s="15">
        <f t="shared" si="6"/>
        <v>42919</v>
      </c>
      <c r="B29" s="15">
        <f t="shared" si="6"/>
        <v>42920</v>
      </c>
      <c r="C29" s="15">
        <f t="shared" si="6"/>
        <v>42921</v>
      </c>
      <c r="D29" s="15">
        <f t="shared" si="6"/>
        <v>42922</v>
      </c>
      <c r="E29" s="15">
        <f t="shared" si="6"/>
        <v>42923</v>
      </c>
      <c r="F29" s="15">
        <f t="shared" si="6"/>
        <v>42924</v>
      </c>
      <c r="G29" s="18">
        <f t="shared" si="6"/>
        <v>42925</v>
      </c>
      <c r="H29" s="26"/>
      <c r="I29" s="15">
        <f t="shared" si="7"/>
        <v>42954</v>
      </c>
      <c r="J29" s="15">
        <f t="shared" si="7"/>
        <v>42955</v>
      </c>
      <c r="K29" s="15">
        <f t="shared" si="7"/>
        <v>42956</v>
      </c>
      <c r="L29" s="15">
        <f t="shared" si="7"/>
        <v>42957</v>
      </c>
      <c r="M29" s="15">
        <f t="shared" si="7"/>
        <v>42958</v>
      </c>
      <c r="N29" s="15">
        <f t="shared" si="7"/>
        <v>42959</v>
      </c>
      <c r="O29" s="18">
        <f t="shared" si="7"/>
        <v>42960</v>
      </c>
      <c r="Q29" s="15">
        <f t="shared" si="8"/>
        <v>42982</v>
      </c>
      <c r="R29" s="15">
        <f t="shared" si="8"/>
        <v>42983</v>
      </c>
      <c r="S29" s="15">
        <f t="shared" si="8"/>
        <v>42984</v>
      </c>
      <c r="T29" s="15">
        <f t="shared" si="8"/>
        <v>42985</v>
      </c>
      <c r="U29" s="62">
        <f t="shared" si="8"/>
        <v>42986</v>
      </c>
      <c r="V29" s="15">
        <f t="shared" si="8"/>
        <v>42987</v>
      </c>
      <c r="W29" s="18">
        <f t="shared" si="8"/>
        <v>42988</v>
      </c>
    </row>
    <row r="30" spans="1:26" s="1" customFormat="1" ht="15">
      <c r="A30" s="15">
        <f t="shared" si="6"/>
        <v>42926</v>
      </c>
      <c r="B30" s="15">
        <f t="shared" si="6"/>
        <v>42927</v>
      </c>
      <c r="C30" s="15">
        <f t="shared" si="6"/>
        <v>42928</v>
      </c>
      <c r="D30" s="15">
        <f t="shared" si="6"/>
        <v>42929</v>
      </c>
      <c r="E30" s="15">
        <f t="shared" si="6"/>
        <v>42930</v>
      </c>
      <c r="F30" s="15">
        <f t="shared" si="6"/>
        <v>42931</v>
      </c>
      <c r="G30" s="18">
        <f t="shared" si="6"/>
        <v>42932</v>
      </c>
      <c r="H30" s="26"/>
      <c r="I30" s="63">
        <f t="shared" si="7"/>
        <v>42961</v>
      </c>
      <c r="J30" s="28">
        <f t="shared" si="7"/>
        <v>42962</v>
      </c>
      <c r="K30" s="15">
        <f t="shared" si="7"/>
        <v>42963</v>
      </c>
      <c r="L30" s="15">
        <f t="shared" si="7"/>
        <v>42964</v>
      </c>
      <c r="M30" s="15">
        <f t="shared" si="7"/>
        <v>42965</v>
      </c>
      <c r="N30" s="15">
        <f t="shared" si="7"/>
        <v>42966</v>
      </c>
      <c r="O30" s="18">
        <f t="shared" si="7"/>
        <v>42967</v>
      </c>
      <c r="Q30" s="68">
        <f t="shared" si="8"/>
        <v>42989</v>
      </c>
      <c r="R30" s="15">
        <f t="shared" si="8"/>
        <v>42990</v>
      </c>
      <c r="S30" s="15">
        <f t="shared" si="8"/>
        <v>42991</v>
      </c>
      <c r="T30" s="15">
        <f t="shared" si="8"/>
        <v>42992</v>
      </c>
      <c r="U30" s="20">
        <f t="shared" si="8"/>
        <v>42993</v>
      </c>
      <c r="V30" s="15">
        <f t="shared" si="8"/>
        <v>42994</v>
      </c>
      <c r="W30" s="18">
        <f t="shared" si="8"/>
        <v>42995</v>
      </c>
    </row>
    <row r="31" spans="1:26" s="1" customFormat="1" ht="15">
      <c r="A31" s="15">
        <f t="shared" si="6"/>
        <v>42933</v>
      </c>
      <c r="B31" s="20">
        <f t="shared" si="6"/>
        <v>42934</v>
      </c>
      <c r="C31" s="20">
        <f t="shared" si="6"/>
        <v>42935</v>
      </c>
      <c r="D31" s="20">
        <f t="shared" si="6"/>
        <v>42936</v>
      </c>
      <c r="E31" s="20">
        <f t="shared" si="6"/>
        <v>42937</v>
      </c>
      <c r="F31" s="15">
        <f t="shared" si="6"/>
        <v>42938</v>
      </c>
      <c r="G31" s="18">
        <f t="shared" si="6"/>
        <v>42939</v>
      </c>
      <c r="H31" s="26"/>
      <c r="I31" s="15">
        <f t="shared" si="7"/>
        <v>42968</v>
      </c>
      <c r="J31" s="15">
        <f t="shared" si="7"/>
        <v>42969</v>
      </c>
      <c r="K31" s="15">
        <f t="shared" si="7"/>
        <v>42970</v>
      </c>
      <c r="L31" s="15">
        <f t="shared" si="7"/>
        <v>42971</v>
      </c>
      <c r="M31" s="15">
        <f t="shared" si="7"/>
        <v>42972</v>
      </c>
      <c r="N31" s="15">
        <f t="shared" si="7"/>
        <v>42973</v>
      </c>
      <c r="O31" s="18">
        <f t="shared" si="7"/>
        <v>42974</v>
      </c>
      <c r="Q31" s="69">
        <f t="shared" si="8"/>
        <v>42996</v>
      </c>
      <c r="R31" s="15">
        <f t="shared" si="8"/>
        <v>42997</v>
      </c>
      <c r="S31" s="15">
        <f t="shared" si="8"/>
        <v>42998</v>
      </c>
      <c r="T31" s="15">
        <f t="shared" si="8"/>
        <v>42999</v>
      </c>
      <c r="U31" s="15">
        <f t="shared" si="8"/>
        <v>43000</v>
      </c>
      <c r="V31" s="15">
        <f t="shared" si="8"/>
        <v>43001</v>
      </c>
      <c r="W31" s="18">
        <f t="shared" si="8"/>
        <v>43002</v>
      </c>
    </row>
    <row r="32" spans="1:26" s="1" customFormat="1" ht="15">
      <c r="A32" s="15">
        <f t="shared" si="6"/>
        <v>42940</v>
      </c>
      <c r="B32" s="20">
        <f t="shared" si="6"/>
        <v>42941</v>
      </c>
      <c r="C32" s="20">
        <f t="shared" si="6"/>
        <v>42942</v>
      </c>
      <c r="D32" s="20">
        <f t="shared" si="6"/>
        <v>42943</v>
      </c>
      <c r="E32" s="20">
        <f t="shared" si="6"/>
        <v>42944</v>
      </c>
      <c r="F32" s="15">
        <f t="shared" si="6"/>
        <v>42945</v>
      </c>
      <c r="G32" s="18">
        <f t="shared" si="6"/>
        <v>42946</v>
      </c>
      <c r="H32" s="26"/>
      <c r="I32" s="15">
        <f t="shared" si="7"/>
        <v>42975</v>
      </c>
      <c r="J32" s="15">
        <f t="shared" si="7"/>
        <v>42976</v>
      </c>
      <c r="K32" s="15">
        <f t="shared" si="7"/>
        <v>42977</v>
      </c>
      <c r="L32" s="15">
        <f t="shared" si="7"/>
        <v>42978</v>
      </c>
      <c r="M32" s="15" t="str">
        <f t="shared" si="7"/>
        <v/>
      </c>
      <c r="N32" s="15" t="str">
        <f t="shared" si="7"/>
        <v/>
      </c>
      <c r="O32" s="15" t="str">
        <f t="shared" si="7"/>
        <v/>
      </c>
      <c r="Q32" s="15">
        <f t="shared" si="8"/>
        <v>43003</v>
      </c>
      <c r="R32" s="15">
        <f t="shared" si="8"/>
        <v>43004</v>
      </c>
      <c r="S32" s="15">
        <f t="shared" si="8"/>
        <v>43005</v>
      </c>
      <c r="T32" s="15">
        <f t="shared" si="8"/>
        <v>43006</v>
      </c>
      <c r="U32" s="15">
        <f t="shared" si="8"/>
        <v>43007</v>
      </c>
      <c r="V32" s="15">
        <f t="shared" si="8"/>
        <v>43008</v>
      </c>
      <c r="W32" s="15" t="str">
        <f t="shared" si="8"/>
        <v/>
      </c>
    </row>
    <row r="33" spans="1:23" s="1" customFormat="1" ht="15">
      <c r="A33" s="15">
        <f t="shared" si="6"/>
        <v>42947</v>
      </c>
      <c r="B33" s="15" t="str">
        <f t="shared" si="6"/>
        <v/>
      </c>
      <c r="C33" s="15" t="str">
        <f t="shared" si="6"/>
        <v/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8" t="str">
        <f t="shared" si="6"/>
        <v/>
      </c>
      <c r="H33" s="26"/>
      <c r="I33" s="15" t="str">
        <f t="shared" si="7"/>
        <v/>
      </c>
      <c r="J33" s="15" t="str">
        <f t="shared" si="7"/>
        <v/>
      </c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Q33" s="15" t="str">
        <f t="shared" si="8"/>
        <v/>
      </c>
      <c r="R33" s="15" t="str">
        <f t="shared" si="8"/>
        <v/>
      </c>
      <c r="S33" s="15" t="str">
        <f t="shared" si="8"/>
        <v/>
      </c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</row>
    <row r="34" spans="1:23" s="1" customFormat="1" ht="15">
      <c r="H34" s="26"/>
    </row>
    <row r="35" spans="1:23" s="1" customFormat="1" ht="15">
      <c r="A35" s="246">
        <f>DATE(YEAR(Q26+35),MONTH(Q26+35),1)</f>
        <v>43009</v>
      </c>
      <c r="B35" s="247"/>
      <c r="C35" s="247"/>
      <c r="D35" s="247"/>
      <c r="E35" s="247"/>
      <c r="F35" s="247"/>
      <c r="G35" s="248"/>
      <c r="H35" s="26"/>
      <c r="I35" s="246">
        <f>DATE(YEAR(A35+35),MONTH(A35+35),1)</f>
        <v>43040</v>
      </c>
      <c r="J35" s="247"/>
      <c r="K35" s="247"/>
      <c r="L35" s="247"/>
      <c r="M35" s="247"/>
      <c r="N35" s="247"/>
      <c r="O35" s="248"/>
      <c r="Q35" s="246">
        <f>DATE(YEAR(I35+35),MONTH(I35+35),1)</f>
        <v>43070</v>
      </c>
      <c r="R35" s="247"/>
      <c r="S35" s="247"/>
      <c r="T35" s="247"/>
      <c r="U35" s="247"/>
      <c r="V35" s="247"/>
      <c r="W35" s="248"/>
    </row>
    <row r="36" spans="1:23" s="1" customFormat="1" ht="15">
      <c r="A36" s="5" t="str">
        <f>$A$9</f>
        <v>L</v>
      </c>
      <c r="B36" s="16" t="str">
        <f>$B$9</f>
        <v>M</v>
      </c>
      <c r="C36" s="16" t="str">
        <f>$C$9</f>
        <v>X</v>
      </c>
      <c r="D36" s="16" t="str">
        <f>$D$9</f>
        <v>J</v>
      </c>
      <c r="E36" s="16" t="str">
        <f>$E$9</f>
        <v>V</v>
      </c>
      <c r="F36" s="16" t="str">
        <f>$F$9</f>
        <v>S</v>
      </c>
      <c r="G36" s="17" t="str">
        <f>$G$9</f>
        <v>D</v>
      </c>
      <c r="H36" s="26"/>
      <c r="I36" s="5" t="str">
        <f>$A$9</f>
        <v>L</v>
      </c>
      <c r="J36" s="16" t="str">
        <f>$B$9</f>
        <v>M</v>
      </c>
      <c r="K36" s="16" t="str">
        <f>$C$9</f>
        <v>X</v>
      </c>
      <c r="L36" s="16" t="str">
        <f>$D$9</f>
        <v>J</v>
      </c>
      <c r="M36" s="16" t="str">
        <f>$E$9</f>
        <v>V</v>
      </c>
      <c r="N36" s="16" t="str">
        <f>$F$9</f>
        <v>S</v>
      </c>
      <c r="O36" s="17" t="str">
        <f>$G$9</f>
        <v>D</v>
      </c>
      <c r="Q36" s="5" t="str">
        <f>$A$9</f>
        <v>L</v>
      </c>
      <c r="R36" s="16" t="str">
        <f>$B$9</f>
        <v>M</v>
      </c>
      <c r="S36" s="16" t="str">
        <f>$C$9</f>
        <v>X</v>
      </c>
      <c r="T36" s="16" t="str">
        <f>$D$9</f>
        <v>J</v>
      </c>
      <c r="U36" s="16" t="str">
        <f>$E$9</f>
        <v>V</v>
      </c>
      <c r="V36" s="16" t="str">
        <f>$F$9</f>
        <v>S</v>
      </c>
      <c r="W36" s="17" t="str">
        <f>$G$9</f>
        <v>D</v>
      </c>
    </row>
    <row r="37" spans="1:23" s="1" customFormat="1" ht="15">
      <c r="A37" s="15" t="str">
        <f t="shared" ref="A37:G42" si="9">IF(MONTH($A$35)&lt;&gt;MONTH($A$35-(WEEKDAY($A$35,1)-($I$4-1))-IF((WEEKDAY($A$35,1)-($I$4-1))&lt;=0,7,0)+(ROW(A37)-ROW($A$37))*7+(COLUMN(A37)-COLUMN($A$37)+1)),"",$A$35-(WEEKDAY($A$35,1)-($I$4-1))-IF((WEEKDAY($A$35,1)-($I$4-1))&lt;=0,7,0)+(ROW(A37)-ROW($A$37))*7+(COLUMN(A37)-COLUMN($A$37)+1))</f>
        <v/>
      </c>
      <c r="B37" s="15" t="str">
        <f t="shared" si="9"/>
        <v/>
      </c>
      <c r="C37" s="15" t="str">
        <f t="shared" si="9"/>
        <v/>
      </c>
      <c r="D37" s="15" t="str">
        <f t="shared" si="9"/>
        <v/>
      </c>
      <c r="E37" s="15" t="str">
        <f t="shared" si="9"/>
        <v/>
      </c>
      <c r="F37" s="15" t="str">
        <f t="shared" si="9"/>
        <v/>
      </c>
      <c r="G37" s="18">
        <f t="shared" si="9"/>
        <v>43009</v>
      </c>
      <c r="H37" s="26"/>
      <c r="I37" s="15" t="str">
        <f t="shared" ref="I37:O42" si="10">IF(MONTH($I$35)&lt;&gt;MONTH($I$35-(WEEKDAY($I$35,1)-($I$4-1))-IF((WEEKDAY($I$35,1)-($I$4-1))&lt;=0,7,0)+(ROW(I37)-ROW($I$37))*7+(COLUMN(I37)-COLUMN($I$37)+1)),"",$I$35-(WEEKDAY($I$35,1)-($I$4-1))-IF((WEEKDAY($I$35,1)-($I$4-1))&lt;=0,7,0)+(ROW(I37)-ROW($I$37))*7+(COLUMN(I37)-COLUMN($I$37)+1))</f>
        <v/>
      </c>
      <c r="J37" s="15" t="str">
        <f t="shared" si="10"/>
        <v/>
      </c>
      <c r="K37" s="28">
        <f t="shared" si="10"/>
        <v>43040</v>
      </c>
      <c r="L37" s="15">
        <f t="shared" si="10"/>
        <v>43041</v>
      </c>
      <c r="M37" s="15">
        <f t="shared" si="10"/>
        <v>43042</v>
      </c>
      <c r="N37" s="15">
        <f t="shared" si="10"/>
        <v>43043</v>
      </c>
      <c r="O37" s="18">
        <f t="shared" si="10"/>
        <v>43044</v>
      </c>
      <c r="Q37" s="15" t="str">
        <f t="shared" ref="Q37:W42" si="11">IF(MONTH($Q$35)&lt;&gt;MONTH($Q$35-(WEEKDAY($Q$35,1)-($I$4-1))-IF((WEEKDAY($Q$35,1)-($I$4-1))&lt;=0,7,0)+(ROW(Q37)-ROW($Q$37))*7+(COLUMN(Q37)-COLUMN($Q$37)+1)),"",$Q$35-(WEEKDAY($Q$35,1)-($I$4-1))-IF((WEEKDAY($Q$35,1)-($I$4-1))&lt;=0,7,0)+(ROW(Q37)-ROW($Q$37))*7+(COLUMN(Q37)-COLUMN($Q$37)+1))</f>
        <v/>
      </c>
      <c r="R37" s="15" t="str">
        <f t="shared" si="11"/>
        <v/>
      </c>
      <c r="S37" s="15" t="str">
        <f t="shared" si="11"/>
        <v/>
      </c>
      <c r="T37" s="15" t="str">
        <f t="shared" si="11"/>
        <v/>
      </c>
      <c r="U37" s="15">
        <f t="shared" si="11"/>
        <v>43070</v>
      </c>
      <c r="V37" s="15">
        <f t="shared" si="11"/>
        <v>43071</v>
      </c>
      <c r="W37" s="18">
        <f t="shared" si="11"/>
        <v>43072</v>
      </c>
    </row>
    <row r="38" spans="1:23" s="1" customFormat="1" ht="15">
      <c r="A38" s="15">
        <f t="shared" si="9"/>
        <v>43010</v>
      </c>
      <c r="B38" s="15">
        <f t="shared" si="9"/>
        <v>43011</v>
      </c>
      <c r="C38" s="15">
        <f t="shared" si="9"/>
        <v>43012</v>
      </c>
      <c r="D38" s="15">
        <f t="shared" si="9"/>
        <v>43013</v>
      </c>
      <c r="E38" s="15">
        <f t="shared" si="9"/>
        <v>43014</v>
      </c>
      <c r="F38" s="15">
        <f t="shared" si="9"/>
        <v>43015</v>
      </c>
      <c r="G38" s="18">
        <f t="shared" si="9"/>
        <v>43016</v>
      </c>
      <c r="H38" s="26"/>
      <c r="I38" s="15">
        <f t="shared" si="10"/>
        <v>43045</v>
      </c>
      <c r="J38" s="15">
        <f t="shared" si="10"/>
        <v>43046</v>
      </c>
      <c r="K38" s="15">
        <f t="shared" si="10"/>
        <v>43047</v>
      </c>
      <c r="L38" s="15">
        <f t="shared" si="10"/>
        <v>43048</v>
      </c>
      <c r="M38" s="15">
        <f t="shared" si="10"/>
        <v>43049</v>
      </c>
      <c r="N38" s="15">
        <f t="shared" si="10"/>
        <v>43050</v>
      </c>
      <c r="O38" s="18">
        <f t="shared" si="10"/>
        <v>43051</v>
      </c>
      <c r="Q38" s="15">
        <f t="shared" si="11"/>
        <v>43073</v>
      </c>
      <c r="R38" s="15">
        <f t="shared" si="11"/>
        <v>43074</v>
      </c>
      <c r="S38" s="28">
        <f t="shared" si="11"/>
        <v>43075</v>
      </c>
      <c r="T38" s="70">
        <f t="shared" si="11"/>
        <v>43076</v>
      </c>
      <c r="U38" s="71">
        <f t="shared" si="11"/>
        <v>43077</v>
      </c>
      <c r="V38" s="15">
        <f t="shared" si="11"/>
        <v>43078</v>
      </c>
      <c r="W38" s="18">
        <f t="shared" si="11"/>
        <v>43079</v>
      </c>
    </row>
    <row r="39" spans="1:23" s="1" customFormat="1" ht="15">
      <c r="A39" s="20">
        <f t="shared" si="9"/>
        <v>43017</v>
      </c>
      <c r="B39" s="15">
        <f t="shared" si="9"/>
        <v>43018</v>
      </c>
      <c r="C39" s="15">
        <f t="shared" si="9"/>
        <v>43019</v>
      </c>
      <c r="D39" s="28">
        <f t="shared" si="9"/>
        <v>43020</v>
      </c>
      <c r="E39" s="63">
        <f t="shared" si="9"/>
        <v>43021</v>
      </c>
      <c r="F39" s="15">
        <f t="shared" si="9"/>
        <v>43022</v>
      </c>
      <c r="G39" s="18">
        <f t="shared" si="9"/>
        <v>43023</v>
      </c>
      <c r="H39" s="26"/>
      <c r="I39" s="15">
        <f t="shared" si="10"/>
        <v>43052</v>
      </c>
      <c r="J39" s="15">
        <f t="shared" si="10"/>
        <v>43053</v>
      </c>
      <c r="K39" s="15">
        <f t="shared" si="10"/>
        <v>43054</v>
      </c>
      <c r="L39" s="15">
        <f t="shared" si="10"/>
        <v>43055</v>
      </c>
      <c r="M39" s="15">
        <f t="shared" si="10"/>
        <v>43056</v>
      </c>
      <c r="N39" s="15">
        <f t="shared" si="10"/>
        <v>43057</v>
      </c>
      <c r="O39" s="18">
        <f t="shared" si="10"/>
        <v>43058</v>
      </c>
      <c r="Q39" s="15">
        <f t="shared" si="11"/>
        <v>43080</v>
      </c>
      <c r="R39" s="15">
        <f t="shared" si="11"/>
        <v>43081</v>
      </c>
      <c r="S39" s="15">
        <f t="shared" si="11"/>
        <v>43082</v>
      </c>
      <c r="T39" s="15">
        <f t="shared" si="11"/>
        <v>43083</v>
      </c>
      <c r="U39" s="15">
        <f t="shared" si="11"/>
        <v>43084</v>
      </c>
      <c r="V39" s="15">
        <f t="shared" si="11"/>
        <v>43085</v>
      </c>
      <c r="W39" s="18">
        <f t="shared" si="11"/>
        <v>43086</v>
      </c>
    </row>
    <row r="40" spans="1:23" s="1" customFormat="1" ht="15">
      <c r="A40" s="15">
        <f t="shared" si="9"/>
        <v>43024</v>
      </c>
      <c r="B40" s="15">
        <f t="shared" si="9"/>
        <v>43025</v>
      </c>
      <c r="C40" s="15">
        <f t="shared" si="9"/>
        <v>43026</v>
      </c>
      <c r="D40" s="15">
        <f t="shared" si="9"/>
        <v>43027</v>
      </c>
      <c r="E40" s="15">
        <f t="shared" si="9"/>
        <v>43028</v>
      </c>
      <c r="F40" s="15">
        <f t="shared" si="9"/>
        <v>43029</v>
      </c>
      <c r="G40" s="18">
        <f t="shared" si="9"/>
        <v>43030</v>
      </c>
      <c r="H40" s="26"/>
      <c r="I40" s="15">
        <f t="shared" si="10"/>
        <v>43059</v>
      </c>
      <c r="J40" s="15">
        <f t="shared" si="10"/>
        <v>43060</v>
      </c>
      <c r="K40" s="15">
        <f t="shared" si="10"/>
        <v>43061</v>
      </c>
      <c r="L40" s="15">
        <f t="shared" si="10"/>
        <v>43062</v>
      </c>
      <c r="M40" s="15">
        <f t="shared" si="10"/>
        <v>43063</v>
      </c>
      <c r="N40" s="15">
        <f t="shared" si="10"/>
        <v>43064</v>
      </c>
      <c r="O40" s="18">
        <f t="shared" si="10"/>
        <v>43065</v>
      </c>
      <c r="Q40" s="15">
        <f t="shared" si="11"/>
        <v>43087</v>
      </c>
      <c r="R40" s="15">
        <f t="shared" si="11"/>
        <v>43088</v>
      </c>
      <c r="S40" s="15">
        <f t="shared" si="11"/>
        <v>43089</v>
      </c>
      <c r="T40" s="15">
        <f t="shared" si="11"/>
        <v>43090</v>
      </c>
      <c r="U40" s="15">
        <f t="shared" si="11"/>
        <v>43091</v>
      </c>
      <c r="V40" s="15">
        <f t="shared" si="11"/>
        <v>43092</v>
      </c>
      <c r="W40" s="18">
        <f t="shared" si="11"/>
        <v>43093</v>
      </c>
    </row>
    <row r="41" spans="1:23" s="1" customFormat="1" ht="15">
      <c r="A41" s="15">
        <f t="shared" si="9"/>
        <v>43031</v>
      </c>
      <c r="B41" s="15">
        <f t="shared" si="9"/>
        <v>43032</v>
      </c>
      <c r="C41" s="15">
        <f t="shared" si="9"/>
        <v>43033</v>
      </c>
      <c r="D41" s="15">
        <f t="shared" si="9"/>
        <v>43034</v>
      </c>
      <c r="E41" s="15">
        <f t="shared" si="9"/>
        <v>43035</v>
      </c>
      <c r="F41" s="15">
        <f t="shared" si="9"/>
        <v>43036</v>
      </c>
      <c r="G41" s="18">
        <f t="shared" si="9"/>
        <v>43037</v>
      </c>
      <c r="H41" s="26"/>
      <c r="I41" s="15">
        <f t="shared" si="10"/>
        <v>43066</v>
      </c>
      <c r="J41" s="15">
        <f t="shared" si="10"/>
        <v>43067</v>
      </c>
      <c r="K41" s="15">
        <f t="shared" si="10"/>
        <v>43068</v>
      </c>
      <c r="L41" s="15">
        <f t="shared" si="10"/>
        <v>43069</v>
      </c>
      <c r="M41" s="15" t="str">
        <f t="shared" si="10"/>
        <v/>
      </c>
      <c r="N41" s="15" t="str">
        <f t="shared" si="10"/>
        <v/>
      </c>
      <c r="O41" s="15" t="str">
        <f t="shared" si="10"/>
        <v/>
      </c>
      <c r="Q41" s="28">
        <f t="shared" si="11"/>
        <v>43094</v>
      </c>
      <c r="R41" s="20">
        <f t="shared" si="11"/>
        <v>43095</v>
      </c>
      <c r="S41" s="15">
        <f t="shared" si="11"/>
        <v>43096</v>
      </c>
      <c r="T41" s="15">
        <f t="shared" si="11"/>
        <v>43097</v>
      </c>
      <c r="U41" s="15">
        <f t="shared" si="11"/>
        <v>43098</v>
      </c>
      <c r="V41" s="15">
        <f t="shared" si="11"/>
        <v>43099</v>
      </c>
      <c r="W41" s="18">
        <f t="shared" si="11"/>
        <v>43100</v>
      </c>
    </row>
    <row r="42" spans="1:23" s="1" customFormat="1" ht="15">
      <c r="A42" s="15">
        <f t="shared" si="9"/>
        <v>43038</v>
      </c>
      <c r="B42" s="15">
        <f t="shared" si="9"/>
        <v>43039</v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26"/>
      <c r="I42" s="15" t="str">
        <f t="shared" si="10"/>
        <v/>
      </c>
      <c r="J42" s="15" t="str">
        <f t="shared" si="10"/>
        <v/>
      </c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38" t="s">
        <v>48</v>
      </c>
      <c r="Q42" s="15" t="str">
        <f t="shared" si="11"/>
        <v/>
      </c>
      <c r="R42" s="15" t="str">
        <f t="shared" si="11"/>
        <v/>
      </c>
      <c r="S42" s="15" t="str">
        <f t="shared" si="11"/>
        <v/>
      </c>
      <c r="T42" s="15" t="str">
        <f t="shared" si="11"/>
        <v/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</row>
    <row r="43" spans="1:23" s="1" customFormat="1">
      <c r="A43" s="242"/>
      <c r="B43" s="242"/>
      <c r="C43" s="242"/>
      <c r="D43" s="242"/>
      <c r="E43" s="242"/>
      <c r="F43" s="242"/>
      <c r="G43" s="242"/>
      <c r="I43" s="32"/>
      <c r="Q43" s="32"/>
      <c r="W43" s="54"/>
    </row>
    <row r="44" spans="1:23">
      <c r="A44" s="39"/>
      <c r="Q44" s="39"/>
    </row>
    <row r="45" spans="1:23">
      <c r="Q45" s="39"/>
    </row>
    <row r="46" spans="1:23">
      <c r="Q46" s="39"/>
    </row>
  </sheetData>
  <mergeCells count="22">
    <mergeCell ref="A2:K2"/>
    <mergeCell ref="Q2:W2"/>
    <mergeCell ref="A3:C3"/>
    <mergeCell ref="E3:G3"/>
    <mergeCell ref="I3:K3"/>
    <mergeCell ref="A4:C4"/>
    <mergeCell ref="E4:G4"/>
    <mergeCell ref="I4:K4"/>
    <mergeCell ref="A6:W6"/>
    <mergeCell ref="A8:G8"/>
    <mergeCell ref="I8:O8"/>
    <mergeCell ref="Q8:W8"/>
    <mergeCell ref="A35:G35"/>
    <mergeCell ref="I35:O35"/>
    <mergeCell ref="Q35:W35"/>
    <mergeCell ref="A43:G43"/>
    <mergeCell ref="A17:G17"/>
    <mergeCell ref="I17:O17"/>
    <mergeCell ref="Q17:W17"/>
    <mergeCell ref="A26:G26"/>
    <mergeCell ref="I26:O26"/>
    <mergeCell ref="Q26:W26"/>
  </mergeCells>
  <printOptions horizontalCentered="1"/>
  <pageMargins left="0.5" right="0.5" top="0.5" bottom="0.5" header="0.5" footer="0.5"/>
  <pageSetup scale="115" orientation="portrait"/>
  <headerFooter alignWithMargins="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2AE19-F02C-4915-9C8A-E74C52EC2D06}">
  <sheetPr codeName="Hoja134">
    <tabColor theme="9" tint="0.59999389629810485"/>
    <pageSetUpPr fitToPage="1"/>
  </sheetPr>
  <dimension ref="A1:AS51"/>
  <sheetViews>
    <sheetView showGridLines="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297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26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35">
        <v>3</v>
      </c>
      <c r="C11" s="135">
        <v>4</v>
      </c>
      <c r="D11" s="135">
        <v>5</v>
      </c>
      <c r="E11" s="170">
        <v>6</v>
      </c>
      <c r="F11" s="161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243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35">
        <v>10</v>
      </c>
      <c r="C12" s="135">
        <v>11</v>
      </c>
      <c r="D12" s="135">
        <v>12</v>
      </c>
      <c r="E12" s="135">
        <v>13</v>
      </c>
      <c r="F12" s="135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0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26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70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22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39" priority="1" stopIfTrue="1" operator="equal">
      <formula>""</formula>
    </cfRule>
    <cfRule type="cellIs" dxfId="138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2B5C3-0AC6-44E2-A059-0A8933A02C64}">
  <sheetPr codeName="Hoja135">
    <tabColor theme="9" tint="0.59999389629810485"/>
    <pageSetUpPr fitToPage="1"/>
  </sheetPr>
  <dimension ref="A1:AS51"/>
  <sheetViews>
    <sheetView showGridLines="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298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26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61">
        <v>3</v>
      </c>
      <c r="C11" s="161">
        <v>4</v>
      </c>
      <c r="D11" s="161">
        <v>5</v>
      </c>
      <c r="E11" s="170">
        <v>6</v>
      </c>
      <c r="F11" s="161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240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35">
        <v>10</v>
      </c>
      <c r="C12" s="135">
        <v>11</v>
      </c>
      <c r="D12" s="135">
        <v>12</v>
      </c>
      <c r="E12" s="135">
        <v>13</v>
      </c>
      <c r="F12" s="135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0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26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70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22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37" priority="1" stopIfTrue="1" operator="equal">
      <formula>""</formula>
    </cfRule>
    <cfRule type="cellIs" dxfId="136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4FE21-B48B-47D2-A0D2-836A783A38EF}">
  <sheetPr codeName="Hoja136">
    <tabColor rgb="FF7030A0"/>
    <pageSetUpPr fitToPage="1"/>
  </sheetPr>
  <dimension ref="A1:AS51"/>
  <sheetViews>
    <sheetView showGridLines="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301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25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35">
        <v>3</v>
      </c>
      <c r="C11" s="135">
        <v>4</v>
      </c>
      <c r="D11" s="135">
        <v>5</v>
      </c>
      <c r="E11" s="170">
        <v>6</v>
      </c>
      <c r="F11" s="161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244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35">
        <v>10</v>
      </c>
      <c r="C12" s="135">
        <v>11</v>
      </c>
      <c r="D12" s="135">
        <v>12</v>
      </c>
      <c r="E12" s="135">
        <v>13</v>
      </c>
      <c r="F12" s="135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-1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25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21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35" priority="1" stopIfTrue="1" operator="equal">
      <formula>""</formula>
    </cfRule>
    <cfRule type="cellIs" dxfId="134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5B72A-6B7F-4266-BD3C-62777BCD6583}">
  <sheetPr codeName="Hoja137">
    <tabColor theme="0" tint="-0.249977111117893"/>
    <pageSetUpPr fitToPage="1"/>
  </sheetPr>
  <dimension ref="A1:AS51"/>
  <sheetViews>
    <sheetView showGridLines="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300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27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35">
        <v>3</v>
      </c>
      <c r="C11" s="135">
        <v>4</v>
      </c>
      <c r="D11" s="135">
        <v>5</v>
      </c>
      <c r="E11" s="170">
        <v>6</v>
      </c>
      <c r="F11" s="161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244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35">
        <v>10</v>
      </c>
      <c r="C12" s="135">
        <v>11</v>
      </c>
      <c r="D12" s="135">
        <v>12</v>
      </c>
      <c r="E12" s="135">
        <v>13</v>
      </c>
      <c r="F12" s="135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1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27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23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33" priority="1" stopIfTrue="1" operator="equal">
      <formula>""</formula>
    </cfRule>
    <cfRule type="cellIs" dxfId="132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0F7B4-6519-41F2-9297-98B2A6571A6C}">
  <sheetPr codeName="Hoja138">
    <tabColor theme="0" tint="-0.249977111117893"/>
    <pageSetUpPr fitToPage="1"/>
  </sheetPr>
  <dimension ref="A1:AS51"/>
  <sheetViews>
    <sheetView showGridLines="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299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25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61">
        <v>3</v>
      </c>
      <c r="C11" s="161">
        <v>4</v>
      </c>
      <c r="D11" s="161">
        <v>5</v>
      </c>
      <c r="E11" s="170">
        <v>6</v>
      </c>
      <c r="F11" s="161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236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61">
        <v>10</v>
      </c>
      <c r="C12" s="161">
        <v>11</v>
      </c>
      <c r="D12" s="161">
        <v>12</v>
      </c>
      <c r="E12" s="161">
        <v>13</v>
      </c>
      <c r="F12" s="161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-1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25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21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31" priority="1" stopIfTrue="1" operator="equal">
      <formula>""</formula>
    </cfRule>
    <cfRule type="cellIs" dxfId="130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A5C8D-7A0E-4C95-BA46-59B5AC133E12}">
  <sheetPr codeName="Hoja139">
    <tabColor theme="0" tint="-0.249977111117893"/>
    <pageSetUpPr fitToPage="1"/>
  </sheetPr>
  <dimension ref="A1:AS51"/>
  <sheetViews>
    <sheetView showGridLines="0" topLeftCell="A7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92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26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61">
        <v>3</v>
      </c>
      <c r="C11" s="161">
        <v>4</v>
      </c>
      <c r="D11" s="161">
        <v>5</v>
      </c>
      <c r="E11" s="170">
        <v>6</v>
      </c>
      <c r="F11" s="161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238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61">
        <v>10</v>
      </c>
      <c r="C12" s="161">
        <v>11</v>
      </c>
      <c r="D12" s="161">
        <v>12</v>
      </c>
      <c r="E12" s="135">
        <v>13</v>
      </c>
      <c r="F12" s="135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0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26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22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29" priority="1" stopIfTrue="1" operator="equal">
      <formula>""</formula>
    </cfRule>
    <cfRule type="cellIs" dxfId="128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94">
    <tabColor rgb="FFFFFF00"/>
    <pageSetUpPr fitToPage="1"/>
  </sheetPr>
  <dimension ref="A1:AS51"/>
  <sheetViews>
    <sheetView showGridLines="0" topLeftCell="A7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244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40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7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2021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13</v>
      </c>
    </row>
    <row r="8" spans="1:45" s="1" customFormat="1" ht="15">
      <c r="B8" s="228">
        <f>DATE($B$4,$F$4,1)</f>
        <v>44197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44228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44256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>44228</v>
      </c>
      <c r="L10" s="134">
        <f t="shared" si="0"/>
        <v>44229</v>
      </c>
      <c r="M10" s="134">
        <f t="shared" si="0"/>
        <v>44230</v>
      </c>
      <c r="N10" s="129"/>
      <c r="O10" s="129"/>
      <c r="P10" s="133"/>
      <c r="Q10" s="133"/>
      <c r="R10" s="34"/>
      <c r="S10" s="128">
        <v>9</v>
      </c>
      <c r="T10" s="134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>44256</v>
      </c>
      <c r="U10" s="134">
        <f t="shared" si="1"/>
        <v>44257</v>
      </c>
      <c r="V10" s="134">
        <f t="shared" si="1"/>
        <v>44258</v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-3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6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215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5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44287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44317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44348</v>
      </c>
      <c r="U17" s="229"/>
      <c r="V17" s="229"/>
      <c r="W17" s="229"/>
      <c r="X17" s="229"/>
      <c r="Y17" s="229"/>
      <c r="Z17" s="230"/>
      <c r="AC17" s="52">
        <v>2020</v>
      </c>
      <c r="AD17" s="233">
        <v>10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77" t="s">
        <v>22</v>
      </c>
      <c r="AD19" s="237">
        <f>AD18+AD17</f>
        <v>40</v>
      </c>
      <c r="AE19" s="237"/>
    </row>
    <row r="20" spans="1:32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2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36">
        <v>12</v>
      </c>
      <c r="C21" s="136">
        <v>13</v>
      </c>
      <c r="D21" s="136">
        <v>14</v>
      </c>
      <c r="E21" s="136">
        <v>15</v>
      </c>
      <c r="F21" s="136">
        <v>16</v>
      </c>
      <c r="G21" s="171">
        <v>17</v>
      </c>
      <c r="H21" s="171">
        <v>18</v>
      </c>
      <c r="I21"/>
      <c r="J21" s="128">
        <v>20</v>
      </c>
      <c r="K21" s="135">
        <v>10</v>
      </c>
      <c r="L21" s="136">
        <v>11</v>
      </c>
      <c r="M21" s="135">
        <v>12</v>
      </c>
      <c r="N21" s="172">
        <v>13</v>
      </c>
      <c r="O21" s="136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2">
        <v>19</v>
      </c>
      <c r="C22" s="132">
        <v>20</v>
      </c>
      <c r="D22" s="132">
        <v>21</v>
      </c>
      <c r="E22" s="132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26</v>
      </c>
      <c r="C23" s="93">
        <v>27</v>
      </c>
      <c r="D23" s="93">
        <v>28</v>
      </c>
      <c r="E23" s="93">
        <v>29</v>
      </c>
      <c r="F23" s="93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2">
        <v>21</v>
      </c>
      <c r="U23" s="132">
        <v>22</v>
      </c>
      <c r="V23" s="132">
        <v>23</v>
      </c>
      <c r="W23" s="132">
        <v>24</v>
      </c>
      <c r="X23" s="132">
        <v>25</v>
      </c>
      <c r="Y23" s="171">
        <v>26</v>
      </c>
      <c r="Z23" s="171">
        <v>27</v>
      </c>
      <c r="AC23" s="48">
        <v>2021</v>
      </c>
      <c r="AD23" s="237">
        <f>CONTARPORCOLOR(AC8,B10:Z51)</f>
        <v>37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55">
        <f>AD19-AD23</f>
        <v>3</v>
      </c>
      <c r="AE24" s="255"/>
      <c r="AF24" s="32" t="s">
        <v>274</v>
      </c>
    </row>
    <row r="25" spans="1:32" s="1" customFormat="1" ht="15.75" thickTop="1">
      <c r="I25"/>
      <c r="J25" s="26"/>
      <c r="L25" s="29"/>
      <c r="R25" s="126"/>
      <c r="AC25" s="49"/>
      <c r="AD25" s="256" t="s">
        <v>275</v>
      </c>
      <c r="AE25" s="257"/>
    </row>
    <row r="26" spans="1:32" s="1" customFormat="1" ht="15">
      <c r="B26" s="228">
        <f>DATE(YEAR(T17+35),MONTH(T17+35),1)</f>
        <v>44378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44409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44440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5">
        <v>1</v>
      </c>
      <c r="F28" s="135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5">
        <v>1</v>
      </c>
      <c r="W28" s="135">
        <v>2</v>
      </c>
      <c r="X28" s="135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5">
        <v>5</v>
      </c>
      <c r="C29" s="135">
        <v>6</v>
      </c>
      <c r="D29" s="135">
        <v>7</v>
      </c>
      <c r="E29" s="135">
        <v>8</v>
      </c>
      <c r="F29" s="136">
        <v>9</v>
      </c>
      <c r="G29" s="171">
        <v>10</v>
      </c>
      <c r="H29" s="171">
        <v>11</v>
      </c>
      <c r="I29"/>
      <c r="J29" s="128">
        <v>32</v>
      </c>
      <c r="K29" s="132">
        <v>2</v>
      </c>
      <c r="L29" s="132">
        <v>3</v>
      </c>
      <c r="M29" s="132">
        <v>4</v>
      </c>
      <c r="N29" s="132">
        <v>5</v>
      </c>
      <c r="O29" s="132">
        <v>6</v>
      </c>
      <c r="P29" s="171">
        <v>7</v>
      </c>
      <c r="Q29" s="171">
        <v>8</v>
      </c>
      <c r="R29" s="126"/>
      <c r="S29" s="128">
        <v>37</v>
      </c>
      <c r="T29" s="136">
        <v>6</v>
      </c>
      <c r="U29" s="136">
        <v>7</v>
      </c>
      <c r="V29" s="172">
        <v>8</v>
      </c>
      <c r="W29" s="135">
        <v>9</v>
      </c>
      <c r="X29" s="135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6">
        <v>12</v>
      </c>
      <c r="C30" s="136">
        <v>13</v>
      </c>
      <c r="D30" s="136">
        <v>14</v>
      </c>
      <c r="E30" s="136">
        <v>15</v>
      </c>
      <c r="F30" s="136">
        <v>16</v>
      </c>
      <c r="G30" s="171">
        <v>17</v>
      </c>
      <c r="H30" s="171">
        <v>18</v>
      </c>
      <c r="I30"/>
      <c r="J30" s="128">
        <v>33</v>
      </c>
      <c r="K30" s="132">
        <v>9</v>
      </c>
      <c r="L30" s="132">
        <v>10</v>
      </c>
      <c r="M30" s="132">
        <v>11</v>
      </c>
      <c r="N30" s="132">
        <v>12</v>
      </c>
      <c r="O30" s="132">
        <v>13</v>
      </c>
      <c r="P30" s="171">
        <v>14</v>
      </c>
      <c r="Q30" s="171">
        <v>15</v>
      </c>
      <c r="R30" s="126"/>
      <c r="S30" s="128">
        <v>38</v>
      </c>
      <c r="T30" s="137">
        <v>13</v>
      </c>
      <c r="U30" s="137">
        <v>14</v>
      </c>
      <c r="V30" s="137">
        <v>15</v>
      </c>
      <c r="W30" s="137">
        <v>16</v>
      </c>
      <c r="X30" s="137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6">
        <v>19</v>
      </c>
      <c r="C31" s="136">
        <v>20</v>
      </c>
      <c r="D31" s="136">
        <v>21</v>
      </c>
      <c r="E31" s="136">
        <v>22</v>
      </c>
      <c r="F31" s="136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2">
        <v>17</v>
      </c>
      <c r="M31" s="132">
        <v>18</v>
      </c>
      <c r="N31" s="132">
        <v>19</v>
      </c>
      <c r="O31" s="132">
        <v>20</v>
      </c>
      <c r="P31" s="171">
        <v>21</v>
      </c>
      <c r="Q31" s="171">
        <v>22</v>
      </c>
      <c r="R31" s="126"/>
      <c r="S31" s="128">
        <v>39</v>
      </c>
      <c r="T31" s="92">
        <v>20</v>
      </c>
      <c r="U31" s="92">
        <v>21</v>
      </c>
      <c r="V31" s="92">
        <v>22</v>
      </c>
      <c r="W31" s="92">
        <v>23</v>
      </c>
      <c r="X31" s="92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5">
        <v>26</v>
      </c>
      <c r="C32" s="132">
        <v>27</v>
      </c>
      <c r="D32" s="132">
        <v>28</v>
      </c>
      <c r="E32" s="132">
        <v>29</v>
      </c>
      <c r="F32" s="132">
        <v>30</v>
      </c>
      <c r="G32" s="171">
        <v>31</v>
      </c>
      <c r="H32" s="171"/>
      <c r="I32"/>
      <c r="J32" s="128">
        <v>35</v>
      </c>
      <c r="K32" s="132">
        <v>23</v>
      </c>
      <c r="L32" s="132">
        <v>24</v>
      </c>
      <c r="M32" s="132">
        <v>25</v>
      </c>
      <c r="N32" s="132">
        <v>26</v>
      </c>
      <c r="O32" s="132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v>30</v>
      </c>
      <c r="L33" s="135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44470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44501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44531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>44501</v>
      </c>
      <c r="L37" s="134">
        <f t="shared" si="7"/>
        <v>44502</v>
      </c>
      <c r="M37" s="129">
        <f t="shared" si="7"/>
        <v>44503</v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5">
        <v>7</v>
      </c>
      <c r="V38" s="172">
        <v>8</v>
      </c>
      <c r="W38" s="135">
        <v>9</v>
      </c>
      <c r="X38" s="135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6">
        <v>11</v>
      </c>
      <c r="C39" s="172">
        <v>12</v>
      </c>
      <c r="D39" s="129">
        <v>13</v>
      </c>
      <c r="E39" s="129">
        <v>14</v>
      </c>
      <c r="F39" s="129">
        <v>15</v>
      </c>
      <c r="G39" s="171">
        <v>16</v>
      </c>
      <c r="H39" s="171">
        <v>17</v>
      </c>
      <c r="I39"/>
      <c r="J39" s="128">
        <v>46</v>
      </c>
      <c r="K39" s="132">
        <v>8</v>
      </c>
      <c r="L39" s="132">
        <v>9</v>
      </c>
      <c r="M39" s="132">
        <v>10</v>
      </c>
      <c r="N39" s="132">
        <v>11</v>
      </c>
      <c r="O39" s="132">
        <v>12</v>
      </c>
      <c r="P39" s="171">
        <v>13</v>
      </c>
      <c r="Q39" s="171">
        <v>14</v>
      </c>
      <c r="R39" s="126"/>
      <c r="S39" s="128">
        <v>51</v>
      </c>
      <c r="T39" s="135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6">
        <v>18</v>
      </c>
      <c r="C40" s="136">
        <v>19</v>
      </c>
      <c r="D40" s="136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6">
        <v>20</v>
      </c>
      <c r="U40" s="136">
        <v>21</v>
      </c>
      <c r="V40" s="136">
        <v>22</v>
      </c>
      <c r="W40" s="136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5">
        <v>27</v>
      </c>
      <c r="U41" s="135">
        <v>28</v>
      </c>
      <c r="V41" s="135">
        <v>29</v>
      </c>
      <c r="W41" s="135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3</v>
      </c>
      <c r="C47" s="82">
        <v>4</v>
      </c>
      <c r="D47" s="82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9">
        <v>13</v>
      </c>
      <c r="C48" s="9">
        <v>14</v>
      </c>
      <c r="D48" s="9">
        <v>15</v>
      </c>
      <c r="E48" s="9">
        <v>16</v>
      </c>
      <c r="F48" s="9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7">
    <mergeCell ref="L48:Y50"/>
    <mergeCell ref="B35:H35"/>
    <mergeCell ref="K35:Q35"/>
    <mergeCell ref="T35:Z35"/>
    <mergeCell ref="B43:H43"/>
    <mergeCell ref="B44:H44"/>
    <mergeCell ref="K45:Z46"/>
    <mergeCell ref="B26:H26"/>
    <mergeCell ref="K26:Q26"/>
    <mergeCell ref="T26:Z26"/>
    <mergeCell ref="AC14:AD14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AD24:AE24"/>
    <mergeCell ref="AD25:AE25"/>
    <mergeCell ref="B6:Z6"/>
    <mergeCell ref="B8:H8"/>
    <mergeCell ref="K8:Q8"/>
    <mergeCell ref="T8:Z8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27" priority="1" stopIfTrue="1" operator="equal">
      <formula>""</formula>
    </cfRule>
    <cfRule type="cellIs" dxfId="126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66">
    <tabColor theme="7" tint="-0.499984740745262"/>
    <pageSetUpPr fitToPage="1"/>
  </sheetPr>
  <dimension ref="A1:AS51"/>
  <sheetViews>
    <sheetView showGridLines="0" zoomScale="70" zoomScaleNormal="70" workbookViewId="0">
      <selection activeCell="AD26" sqref="AD26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186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30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41">
        <v>2</v>
      </c>
      <c r="F10" s="141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41">
        <v>7</v>
      </c>
      <c r="D11" s="141">
        <v>8</v>
      </c>
      <c r="E11" s="141">
        <v>9</v>
      </c>
      <c r="F11" s="141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41">
        <v>13</v>
      </c>
      <c r="C12" s="141">
        <v>14</v>
      </c>
      <c r="D12" s="141">
        <v>15</v>
      </c>
      <c r="E12" s="141">
        <v>16</v>
      </c>
      <c r="F12" s="141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-15</v>
      </c>
      <c r="AS12" s="56"/>
    </row>
    <row r="13" spans="1:45" s="1" customFormat="1" ht="16.5" thickTop="1" thickBot="1">
      <c r="A13" s="128">
        <v>4</v>
      </c>
      <c r="B13" s="141">
        <v>20</v>
      </c>
      <c r="C13" s="141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2">
        <v>21</v>
      </c>
      <c r="P13" s="133">
        <v>22</v>
      </c>
      <c r="Q13" s="133">
        <v>23</v>
      </c>
      <c r="R13" s="34"/>
      <c r="S13" s="128">
        <v>12</v>
      </c>
      <c r="T13" s="132">
        <v>16</v>
      </c>
      <c r="U13" s="132">
        <v>17</v>
      </c>
      <c r="V13" s="132">
        <v>18</v>
      </c>
      <c r="W13" s="132">
        <v>19</v>
      </c>
      <c r="X13" s="132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6">
        <v>23</v>
      </c>
      <c r="U14" s="136">
        <v>24</v>
      </c>
      <c r="V14" s="136">
        <v>25</v>
      </c>
      <c r="W14" s="136">
        <v>26</v>
      </c>
      <c r="X14" s="136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203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0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30</v>
      </c>
      <c r="AE19" s="237"/>
    </row>
    <row r="20" spans="1:32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6">
        <v>11</v>
      </c>
      <c r="L21" s="136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6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2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5">
        <v>22</v>
      </c>
      <c r="U23" s="135">
        <v>23</v>
      </c>
      <c r="V23" s="135">
        <v>24</v>
      </c>
      <c r="W23" s="135">
        <v>25</v>
      </c>
      <c r="X23" s="135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32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111" t="s">
        <v>122</v>
      </c>
      <c r="AD24" s="231">
        <f>AD19-AD23</f>
        <v>-2</v>
      </c>
      <c r="AE24" s="231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5">
        <f t="shared" si="4"/>
        <v>44014</v>
      </c>
      <c r="F28" s="135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5">
        <f t="shared" si="6"/>
        <v>44075</v>
      </c>
      <c r="V28" s="135">
        <f t="shared" si="6"/>
        <v>44076</v>
      </c>
      <c r="W28" s="135">
        <f t="shared" si="6"/>
        <v>44077</v>
      </c>
      <c r="X28" s="135">
        <f t="shared" si="6"/>
        <v>44078</v>
      </c>
      <c r="Y28" s="133">
        <v>5</v>
      </c>
      <c r="Z28" s="133">
        <v>6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6</v>
      </c>
      <c r="C29" s="132">
        <v>7</v>
      </c>
      <c r="D29" s="132">
        <v>8</v>
      </c>
      <c r="E29" s="132">
        <v>9</v>
      </c>
      <c r="F29" s="132">
        <v>10</v>
      </c>
      <c r="G29" s="133">
        <v>11</v>
      </c>
      <c r="H29" s="133">
        <v>12</v>
      </c>
      <c r="I29"/>
      <c r="J29" s="128">
        <v>32</v>
      </c>
      <c r="K29" s="132">
        <v>3</v>
      </c>
      <c r="L29" s="132">
        <v>4</v>
      </c>
      <c r="M29" s="132">
        <v>5</v>
      </c>
      <c r="N29" s="132">
        <v>6</v>
      </c>
      <c r="O29" s="132">
        <v>7</v>
      </c>
      <c r="P29" s="133">
        <v>8</v>
      </c>
      <c r="Q29" s="133">
        <v>9</v>
      </c>
      <c r="R29" s="126"/>
      <c r="S29" s="128">
        <v>37</v>
      </c>
      <c r="T29" s="136">
        <v>7</v>
      </c>
      <c r="U29" s="131">
        <v>8</v>
      </c>
      <c r="V29" s="135">
        <v>9</v>
      </c>
      <c r="W29" s="135">
        <v>10</v>
      </c>
      <c r="X29" s="135">
        <v>11</v>
      </c>
      <c r="Y29" s="133">
        <v>12</v>
      </c>
      <c r="Z29" s="133">
        <v>13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6">
        <v>13</v>
      </c>
      <c r="C30" s="136">
        <v>14</v>
      </c>
      <c r="D30" s="136">
        <v>15</v>
      </c>
      <c r="E30" s="136">
        <v>16</v>
      </c>
      <c r="F30" s="136">
        <v>17</v>
      </c>
      <c r="G30" s="133">
        <v>18</v>
      </c>
      <c r="H30" s="133">
        <v>19</v>
      </c>
      <c r="I30"/>
      <c r="J30" s="128">
        <v>33</v>
      </c>
      <c r="K30" s="135">
        <v>10</v>
      </c>
      <c r="L30" s="135">
        <v>11</v>
      </c>
      <c r="M30" s="135">
        <v>12</v>
      </c>
      <c r="N30" s="135">
        <v>13</v>
      </c>
      <c r="O30" s="135">
        <v>14</v>
      </c>
      <c r="P30" s="131">
        <v>15</v>
      </c>
      <c r="Q30" s="133">
        <v>16</v>
      </c>
      <c r="R30" s="126"/>
      <c r="S30" s="128">
        <v>38</v>
      </c>
      <c r="T30" s="137">
        <v>14</v>
      </c>
      <c r="U30" s="137">
        <v>15</v>
      </c>
      <c r="V30" s="137">
        <v>16</v>
      </c>
      <c r="W30" s="137">
        <v>17</v>
      </c>
      <c r="X30" s="137">
        <v>18</v>
      </c>
      <c r="Y30" s="138">
        <v>19</v>
      </c>
      <c r="Z30" s="138">
        <v>20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20</v>
      </c>
      <c r="C31" s="132">
        <v>21</v>
      </c>
      <c r="D31" s="132">
        <v>22</v>
      </c>
      <c r="E31" s="146">
        <v>23</v>
      </c>
      <c r="F31" s="132">
        <v>24</v>
      </c>
      <c r="G31" s="131">
        <v>25</v>
      </c>
      <c r="H31" s="133">
        <v>26</v>
      </c>
      <c r="I31"/>
      <c r="J31" s="128">
        <v>34</v>
      </c>
      <c r="K31" s="136">
        <v>17</v>
      </c>
      <c r="L31" s="136">
        <v>18</v>
      </c>
      <c r="M31" s="136">
        <v>19</v>
      </c>
      <c r="N31" s="136">
        <v>20</v>
      </c>
      <c r="O31" s="136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49"/>
      <c r="AD31" s="49"/>
      <c r="AE31" s="49"/>
    </row>
    <row r="32" spans="1:32" s="1" customFormat="1" ht="16.5" thickTop="1" thickBot="1">
      <c r="A32" s="128">
        <v>31</v>
      </c>
      <c r="B32" s="136">
        <v>27</v>
      </c>
      <c r="C32" s="132">
        <v>28</v>
      </c>
      <c r="D32" s="136">
        <v>29</v>
      </c>
      <c r="E32" s="132">
        <v>30</v>
      </c>
      <c r="F32" s="136">
        <v>31</v>
      </c>
      <c r="G32" s="133"/>
      <c r="H32" s="133"/>
      <c r="I32"/>
      <c r="J32" s="128">
        <v>35</v>
      </c>
      <c r="K32" s="136">
        <v>24</v>
      </c>
      <c r="L32" s="136">
        <v>25</v>
      </c>
      <c r="M32" s="136">
        <v>26</v>
      </c>
      <c r="N32" s="136">
        <v>27</v>
      </c>
      <c r="O32" s="136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6</v>
      </c>
      <c r="D38" s="132">
        <v>7</v>
      </c>
      <c r="E38" s="132">
        <v>8</v>
      </c>
      <c r="F38" s="132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2">
        <v>3</v>
      </c>
      <c r="M38" s="132">
        <v>4</v>
      </c>
      <c r="N38" s="132">
        <v>5</v>
      </c>
      <c r="O38" s="132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2">
        <v>9</v>
      </c>
      <c r="W38" s="132">
        <v>10</v>
      </c>
      <c r="X38" s="132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2">
        <v>13</v>
      </c>
      <c r="D39" s="132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6">
        <v>21</v>
      </c>
      <c r="U40" s="136">
        <v>22</v>
      </c>
      <c r="V40" s="136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5">
        <v>28</v>
      </c>
      <c r="U41" s="135">
        <v>29</v>
      </c>
      <c r="V41" s="135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4</v>
      </c>
      <c r="C47" s="82">
        <v>5</v>
      </c>
      <c r="D47" s="82">
        <v>6</v>
      </c>
      <c r="E47" s="82">
        <v>7</v>
      </c>
      <c r="F47" s="82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25" priority="1" stopIfTrue="1" operator="equal">
      <formula>""</formula>
    </cfRule>
    <cfRule type="cellIs" dxfId="124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39">
    <tabColor theme="7" tint="-0.249977111117893"/>
  </sheetPr>
  <dimension ref="A1:AS51"/>
  <sheetViews>
    <sheetView showGridLines="0" topLeftCell="A13" workbookViewId="0">
      <selection activeCell="X38" sqref="X38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70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3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14">
        <f t="shared" si="0"/>
        <v>43102</v>
      </c>
      <c r="D10" s="14">
        <f t="shared" si="0"/>
        <v>43103</v>
      </c>
      <c r="E10" s="14">
        <f t="shared" si="0"/>
        <v>43104</v>
      </c>
      <c r="F10" s="14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14">
        <f t="shared" si="2"/>
        <v>43160</v>
      </c>
      <c r="X10" s="14">
        <f t="shared" si="2"/>
        <v>43161</v>
      </c>
      <c r="Y10" s="10">
        <f t="shared" si="2"/>
        <v>43162</v>
      </c>
      <c r="Z10" s="10">
        <f t="shared" si="2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12">
        <f t="shared" si="0"/>
        <v>43108</v>
      </c>
      <c r="C11" s="14">
        <f t="shared" si="0"/>
        <v>43109</v>
      </c>
      <c r="D11" s="14">
        <f t="shared" si="0"/>
        <v>43110</v>
      </c>
      <c r="E11" s="14">
        <f t="shared" si="0"/>
        <v>43111</v>
      </c>
      <c r="F11" s="14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82">
        <f t="shared" si="2"/>
        <v>43171</v>
      </c>
      <c r="U12" s="82">
        <f t="shared" si="2"/>
        <v>43172</v>
      </c>
      <c r="V12" s="82">
        <f t="shared" si="2"/>
        <v>43173</v>
      </c>
      <c r="W12" s="82">
        <f t="shared" si="2"/>
        <v>43174</v>
      </c>
      <c r="X12" s="82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3">
        <f t="shared" si="2"/>
        <v>43185</v>
      </c>
      <c r="U14" s="13">
        <f t="shared" si="2"/>
        <v>43186</v>
      </c>
      <c r="V14" s="13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5" s="1" customFormat="1" ht="15">
      <c r="I16"/>
      <c r="J16" s="26"/>
      <c r="R16" s="34"/>
      <c r="AC16" s="232" t="s">
        <v>57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4</v>
      </c>
      <c r="AE17" s="234"/>
      <c r="AF17" s="32" t="s">
        <v>71</v>
      </c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-1</v>
      </c>
      <c r="AE18" s="234"/>
    </row>
    <row r="19" spans="1:32" s="1" customFormat="1" ht="15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4">
        <f t="shared" si="4"/>
        <v>43222</v>
      </c>
      <c r="N19" s="14">
        <f t="shared" si="4"/>
        <v>43223</v>
      </c>
      <c r="O19" s="14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4">
        <f t="shared" si="5"/>
        <v>43252</v>
      </c>
      <c r="Y19" s="10">
        <f t="shared" si="5"/>
        <v>43253</v>
      </c>
      <c r="Z19" s="10">
        <f t="shared" si="5"/>
        <v>43254</v>
      </c>
      <c r="AC19" s="51" t="s">
        <v>22</v>
      </c>
      <c r="AD19" s="237">
        <f>AD18+AD17</f>
        <v>3</v>
      </c>
      <c r="AE19" s="237"/>
      <c r="AF19" s="1" t="s">
        <v>111</v>
      </c>
    </row>
    <row r="20" spans="1:32" s="1" customFormat="1" ht="15">
      <c r="A20" s="6">
        <v>14</v>
      </c>
      <c r="B20" s="14">
        <f t="shared" si="3"/>
        <v>43192</v>
      </c>
      <c r="C20" s="14">
        <f t="shared" si="3"/>
        <v>43193</v>
      </c>
      <c r="D20" s="14">
        <f t="shared" si="3"/>
        <v>43194</v>
      </c>
      <c r="E20" s="14">
        <f t="shared" si="3"/>
        <v>43195</v>
      </c>
      <c r="F20" s="14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14">
        <f t="shared" si="4"/>
        <v>43227</v>
      </c>
      <c r="L20" s="14">
        <f t="shared" si="4"/>
        <v>43228</v>
      </c>
      <c r="M20" s="14">
        <f t="shared" si="4"/>
        <v>43229</v>
      </c>
      <c r="N20" s="14">
        <f t="shared" si="4"/>
        <v>43230</v>
      </c>
      <c r="O20" s="14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14">
        <f t="shared" si="5"/>
        <v>43255</v>
      </c>
      <c r="U20" s="14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</row>
    <row r="21" spans="1:32" s="1" customFormat="1" ht="15">
      <c r="A21" s="6">
        <v>15</v>
      </c>
      <c r="B21" s="14">
        <f t="shared" si="3"/>
        <v>43199</v>
      </c>
      <c r="C21" s="14">
        <f t="shared" si="3"/>
        <v>43200</v>
      </c>
      <c r="D21" s="14">
        <f t="shared" si="3"/>
        <v>43201</v>
      </c>
      <c r="E21" s="14">
        <f t="shared" si="3"/>
        <v>43202</v>
      </c>
      <c r="F21" s="14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14">
        <f t="shared" si="4"/>
        <v>43235</v>
      </c>
      <c r="M21" s="14">
        <f t="shared" si="4"/>
        <v>43236</v>
      </c>
      <c r="N21" s="14">
        <f t="shared" si="4"/>
        <v>43237</v>
      </c>
      <c r="O21" s="14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4">
        <f t="shared" si="5"/>
        <v>43262</v>
      </c>
      <c r="U21" s="14">
        <f t="shared" si="5"/>
        <v>43263</v>
      </c>
      <c r="V21" s="14">
        <f t="shared" si="5"/>
        <v>43264</v>
      </c>
      <c r="W21" s="14">
        <f t="shared" si="5"/>
        <v>43265</v>
      </c>
      <c r="X21" s="14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5">
      <c r="A22" s="6">
        <v>16</v>
      </c>
      <c r="B22" s="14">
        <f t="shared" si="3"/>
        <v>43206</v>
      </c>
      <c r="C22" s="14">
        <f t="shared" si="3"/>
        <v>43207</v>
      </c>
      <c r="D22" s="14">
        <f t="shared" si="3"/>
        <v>43208</v>
      </c>
      <c r="E22" s="14">
        <f t="shared" si="3"/>
        <v>43209</v>
      </c>
      <c r="F22" s="14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4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3">
        <f t="shared" si="5"/>
        <v>43269</v>
      </c>
      <c r="U22" s="14">
        <f t="shared" si="5"/>
        <v>43270</v>
      </c>
      <c r="V22" s="14">
        <f t="shared" si="5"/>
        <v>43271</v>
      </c>
      <c r="W22" s="14">
        <f t="shared" si="5"/>
        <v>43272</v>
      </c>
      <c r="X22" s="14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3"/>
        <v>43213</v>
      </c>
      <c r="C23" s="14">
        <f t="shared" si="3"/>
        <v>43214</v>
      </c>
      <c r="D23" s="14">
        <f t="shared" si="3"/>
        <v>43215</v>
      </c>
      <c r="E23" s="14">
        <f t="shared" si="3"/>
        <v>43216</v>
      </c>
      <c r="F23" s="14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4">
        <f t="shared" si="4"/>
        <v>43248</v>
      </c>
      <c r="L23" s="14">
        <f t="shared" si="4"/>
        <v>43249</v>
      </c>
      <c r="M23" s="14">
        <f t="shared" si="4"/>
        <v>43250</v>
      </c>
      <c r="N23" s="14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14">
        <f t="shared" si="5"/>
        <v>43276</v>
      </c>
      <c r="U23" s="14">
        <f t="shared" si="5"/>
        <v>43277</v>
      </c>
      <c r="V23" s="14">
        <f t="shared" si="5"/>
        <v>43278</v>
      </c>
      <c r="W23" s="14">
        <f t="shared" si="5"/>
        <v>43279</v>
      </c>
      <c r="X23" s="14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CONTARPORCOLOR(AC8,B8:Z48)</f>
        <v>33</v>
      </c>
      <c r="AE23" s="237"/>
    </row>
    <row r="24" spans="1:32" s="1" customFormat="1" ht="15">
      <c r="A24" s="6">
        <v>18</v>
      </c>
      <c r="B24" s="13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3">
        <f t="shared" si="7"/>
        <v>43313</v>
      </c>
      <c r="N28" s="13">
        <f t="shared" si="7"/>
        <v>43314</v>
      </c>
      <c r="O28" s="13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/>
      <c r="AD28" s="49"/>
      <c r="AE28" s="49"/>
    </row>
    <row r="29" spans="1:32" s="1" customFormat="1" ht="15">
      <c r="A29" s="6">
        <v>27</v>
      </c>
      <c r="B29" s="14">
        <f t="shared" si="6"/>
        <v>43283</v>
      </c>
      <c r="C29" s="14">
        <f t="shared" si="6"/>
        <v>43284</v>
      </c>
      <c r="D29" s="14">
        <f t="shared" si="6"/>
        <v>43285</v>
      </c>
      <c r="E29" s="14">
        <f t="shared" si="6"/>
        <v>43286</v>
      </c>
      <c r="F29" s="14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13">
        <f t="shared" si="7"/>
        <v>43318</v>
      </c>
      <c r="L29" s="13">
        <f t="shared" si="7"/>
        <v>43319</v>
      </c>
      <c r="M29" s="13">
        <f t="shared" si="7"/>
        <v>43320</v>
      </c>
      <c r="N29" s="13">
        <f t="shared" si="7"/>
        <v>43321</v>
      </c>
      <c r="O29" s="13">
        <f t="shared" si="7"/>
        <v>43322</v>
      </c>
      <c r="P29" s="10">
        <f t="shared" si="7"/>
        <v>43323</v>
      </c>
      <c r="Q29" s="10">
        <f t="shared" si="7"/>
        <v>43324</v>
      </c>
      <c r="R29" s="27"/>
      <c r="S29" s="6">
        <v>36</v>
      </c>
      <c r="T29" s="14">
        <f t="shared" si="8"/>
        <v>43346</v>
      </c>
      <c r="U29" s="14">
        <f t="shared" si="8"/>
        <v>43347</v>
      </c>
      <c r="V29" s="14">
        <f t="shared" si="8"/>
        <v>43348</v>
      </c>
      <c r="W29" s="13">
        <f t="shared" si="8"/>
        <v>43349</v>
      </c>
      <c r="X29" s="13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13">
        <f t="shared" si="7"/>
        <v>43325</v>
      </c>
      <c r="L30" s="13">
        <f t="shared" si="7"/>
        <v>43326</v>
      </c>
      <c r="M30" s="9">
        <f t="shared" si="7"/>
        <v>43327</v>
      </c>
      <c r="N30" s="13">
        <f t="shared" si="7"/>
        <v>43328</v>
      </c>
      <c r="O30" s="13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36">
        <f t="shared" si="8"/>
        <v>43353</v>
      </c>
      <c r="U30" s="14">
        <f t="shared" si="8"/>
        <v>43354</v>
      </c>
      <c r="V30" s="14">
        <f t="shared" si="8"/>
        <v>43355</v>
      </c>
      <c r="W30" s="14">
        <f t="shared" si="8"/>
        <v>43356</v>
      </c>
      <c r="X30" s="14">
        <f t="shared" si="8"/>
        <v>43357</v>
      </c>
      <c r="Y30" s="10">
        <f t="shared" si="8"/>
        <v>43358</v>
      </c>
      <c r="Z30" s="10">
        <f t="shared" si="8"/>
        <v>43359</v>
      </c>
      <c r="AC30" s="49"/>
      <c r="AD30" s="49"/>
      <c r="AE30" s="49"/>
    </row>
    <row r="31" spans="1:32" s="1" customFormat="1" ht="15">
      <c r="A31" s="6">
        <v>29</v>
      </c>
      <c r="B31" s="14">
        <f t="shared" si="6"/>
        <v>43297</v>
      </c>
      <c r="C31" s="14">
        <f t="shared" si="6"/>
        <v>43298</v>
      </c>
      <c r="D31" s="14">
        <f t="shared" si="6"/>
        <v>43299</v>
      </c>
      <c r="E31" s="14">
        <f t="shared" si="6"/>
        <v>43300</v>
      </c>
      <c r="F31" s="14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14">
        <f t="shared" si="7"/>
        <v>43332</v>
      </c>
      <c r="L31" s="14">
        <f t="shared" si="7"/>
        <v>43333</v>
      </c>
      <c r="M31" s="14">
        <f t="shared" si="7"/>
        <v>43334</v>
      </c>
      <c r="N31" s="14">
        <f t="shared" si="7"/>
        <v>43335</v>
      </c>
      <c r="O31" s="14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37">
        <f t="shared" si="8"/>
        <v>43360</v>
      </c>
      <c r="U31" s="14">
        <f t="shared" si="8"/>
        <v>43361</v>
      </c>
      <c r="V31" s="14">
        <f t="shared" si="8"/>
        <v>43362</v>
      </c>
      <c r="W31" s="14">
        <f t="shared" si="8"/>
        <v>43363</v>
      </c>
      <c r="X31" s="14">
        <f t="shared" si="8"/>
        <v>43364</v>
      </c>
      <c r="Y31" s="10">
        <f t="shared" si="8"/>
        <v>43365</v>
      </c>
      <c r="Z31" s="10">
        <f t="shared" si="8"/>
        <v>43366</v>
      </c>
      <c r="AC31" s="49"/>
      <c r="AD31" s="49"/>
      <c r="AE31" s="49"/>
    </row>
    <row r="32" spans="1:32" s="1" customFormat="1" ht="15">
      <c r="A32" s="6">
        <v>30</v>
      </c>
      <c r="B32" s="14">
        <f t="shared" si="6"/>
        <v>43304</v>
      </c>
      <c r="C32" s="14">
        <f t="shared" si="6"/>
        <v>43305</v>
      </c>
      <c r="D32" s="14">
        <f t="shared" si="6"/>
        <v>43306</v>
      </c>
      <c r="E32" s="14">
        <f t="shared" si="6"/>
        <v>43307</v>
      </c>
      <c r="F32" s="14">
        <f t="shared" si="6"/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14">
        <f t="shared" si="7"/>
        <v>43339</v>
      </c>
      <c r="L32" s="14">
        <f t="shared" si="7"/>
        <v>43340</v>
      </c>
      <c r="M32" s="14">
        <f t="shared" si="7"/>
        <v>43341</v>
      </c>
      <c r="N32" s="14">
        <f t="shared" si="7"/>
        <v>43342</v>
      </c>
      <c r="O32" s="14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</row>
    <row r="33" spans="1:32" s="1" customFormat="1" ht="15">
      <c r="A33" s="6">
        <v>31</v>
      </c>
      <c r="B33" s="82">
        <f t="shared" si="6"/>
        <v>43311</v>
      </c>
      <c r="C33" s="82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13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</row>
    <row r="38" spans="1:32" s="1" customFormat="1" ht="15">
      <c r="A38" s="6">
        <v>41</v>
      </c>
      <c r="B38" s="13">
        <f t="shared" si="9"/>
        <v>43381</v>
      </c>
      <c r="C38" s="13">
        <f t="shared" si="9"/>
        <v>43382</v>
      </c>
      <c r="D38" s="13">
        <f t="shared" si="9"/>
        <v>43383</v>
      </c>
      <c r="E38" s="13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4">
        <f t="shared" si="11"/>
        <v>43437</v>
      </c>
      <c r="U38" s="14">
        <f t="shared" si="11"/>
        <v>43438</v>
      </c>
      <c r="V38" s="14">
        <f t="shared" si="11"/>
        <v>43439</v>
      </c>
      <c r="W38" s="7">
        <f t="shared" si="11"/>
        <v>43440</v>
      </c>
      <c r="X38" s="89">
        <f t="shared" si="11"/>
        <v>43441</v>
      </c>
      <c r="Y38" s="10">
        <f t="shared" si="11"/>
        <v>43442</v>
      </c>
      <c r="Z38" s="10">
        <f t="shared" si="11"/>
        <v>43443</v>
      </c>
    </row>
    <row r="39" spans="1:32" s="1" customFormat="1" ht="15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14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4">
        <f t="shared" si="11"/>
        <v>43444</v>
      </c>
      <c r="U39" s="14">
        <f t="shared" si="11"/>
        <v>43445</v>
      </c>
      <c r="V39" s="14">
        <f t="shared" si="11"/>
        <v>43446</v>
      </c>
      <c r="W39" s="14">
        <f t="shared" si="11"/>
        <v>43447</v>
      </c>
      <c r="X39" s="14">
        <f t="shared" si="11"/>
        <v>43448</v>
      </c>
      <c r="Y39" s="10">
        <f t="shared" si="11"/>
        <v>43449</v>
      </c>
      <c r="Z39" s="10">
        <f t="shared" si="11"/>
        <v>43450</v>
      </c>
    </row>
    <row r="40" spans="1:32" s="1" customFormat="1" ht="15">
      <c r="A40" s="6">
        <v>43</v>
      </c>
      <c r="B40" s="14">
        <f t="shared" si="9"/>
        <v>43395</v>
      </c>
      <c r="C40" s="14">
        <f t="shared" si="9"/>
        <v>43396</v>
      </c>
      <c r="D40" s="14">
        <f t="shared" si="9"/>
        <v>43397</v>
      </c>
      <c r="E40" s="14">
        <f t="shared" si="9"/>
        <v>43398</v>
      </c>
      <c r="F40" s="14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4">
        <f t="shared" si="10"/>
        <v>43423</v>
      </c>
      <c r="L40" s="14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14">
        <f t="shared" si="11"/>
        <v>43451</v>
      </c>
      <c r="U40" s="14">
        <f t="shared" si="11"/>
        <v>43452</v>
      </c>
      <c r="V40" s="14">
        <f t="shared" si="11"/>
        <v>43453</v>
      </c>
      <c r="W40" s="14">
        <f t="shared" si="11"/>
        <v>43454</v>
      </c>
      <c r="X40" s="14">
        <f t="shared" si="11"/>
        <v>43455</v>
      </c>
      <c r="Y40" s="10">
        <f t="shared" si="11"/>
        <v>43456</v>
      </c>
      <c r="Z40" s="10">
        <f t="shared" si="11"/>
        <v>43457</v>
      </c>
    </row>
    <row r="41" spans="1:32" s="1" customFormat="1" ht="15">
      <c r="A41" s="6">
        <v>44</v>
      </c>
      <c r="B41" s="14">
        <f t="shared" si="9"/>
        <v>43402</v>
      </c>
      <c r="C41" s="14">
        <f t="shared" si="9"/>
        <v>43403</v>
      </c>
      <c r="D41" s="14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4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82">
        <f t="shared" si="11"/>
        <v>43460</v>
      </c>
      <c r="W41" s="82">
        <f t="shared" si="11"/>
        <v>43461</v>
      </c>
      <c r="X41" s="82">
        <f t="shared" si="11"/>
        <v>43462</v>
      </c>
      <c r="Y41" s="10">
        <f t="shared" si="11"/>
        <v>43463</v>
      </c>
      <c r="Z41" s="10">
        <f t="shared" si="11"/>
        <v>43464</v>
      </c>
    </row>
    <row r="42" spans="1:32" s="1" customFormat="1" ht="15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13">
        <v>2</v>
      </c>
      <c r="E46" s="13">
        <v>3</v>
      </c>
      <c r="F46" s="13">
        <v>4</v>
      </c>
      <c r="G46" s="10">
        <v>5</v>
      </c>
      <c r="H46" s="10">
        <v>6</v>
      </c>
      <c r="T46" s="39"/>
    </row>
    <row r="47" spans="1:32">
      <c r="B47" s="106">
        <v>7</v>
      </c>
      <c r="C47" s="13">
        <v>8</v>
      </c>
      <c r="D47" s="13">
        <v>9</v>
      </c>
      <c r="E47" s="13">
        <v>10</v>
      </c>
      <c r="F47" s="13">
        <v>11</v>
      </c>
      <c r="G47" s="10">
        <v>12</v>
      </c>
      <c r="H47" s="10">
        <v>13</v>
      </c>
    </row>
    <row r="48" spans="1:32">
      <c r="B48" s="82">
        <v>14</v>
      </c>
      <c r="C48" s="82">
        <v>15</v>
      </c>
      <c r="D48" s="82">
        <v>16</v>
      </c>
      <c r="E48" s="82">
        <v>17</v>
      </c>
      <c r="F48" s="82">
        <v>18</v>
      </c>
      <c r="G48" s="20" t="str">
        <f t="shared" ref="B48:H51" si="12">IF(MONTH($T$35)&lt;&gt;MONTH($T$35-(WEEKDAY($T$35,1)-($K$4-1))-IF((WEEKDAY($T$35,1)-($K$4-1))&lt;=0,7,0)+(ROW(G48)-ROW($T$37))*7+(COLUMN(G48)-COLUMN($T$37)+1)),"",$T$35-(WEEKDAY($T$35,1)-($K$4-1))-IF((WEEKDAY($T$35,1)-($K$4-1))&lt;=0,7,0)+(ROW(G48)-ROW($T$37))*7+(COLUMN(G48)-COLUMN($T$37)+1))</f>
        <v/>
      </c>
      <c r="H48" s="20" t="str">
        <f t="shared" si="12"/>
        <v/>
      </c>
    </row>
    <row r="49" spans="2:8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</row>
    <row r="50" spans="2:8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</row>
    <row r="51" spans="2:8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123" priority="1" stopIfTrue="1" operator="equal">
      <formula>""</formula>
    </cfRule>
    <cfRule type="cellIs" dxfId="122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scale="75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40">
    <tabColor theme="7" tint="-0.249977111117893"/>
  </sheetPr>
  <dimension ref="A1:AS51"/>
  <sheetViews>
    <sheetView showGridLines="0" topLeftCell="A10" workbookViewId="0">
      <selection activeCell="AF19" sqref="AF19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72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1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8">
        <f t="shared" si="0"/>
        <v>43102</v>
      </c>
      <c r="D10" s="8">
        <f t="shared" si="0"/>
        <v>43103</v>
      </c>
      <c r="E10" s="8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14">
        <f t="shared" si="2"/>
        <v>43160</v>
      </c>
      <c r="X10" s="14">
        <f t="shared" si="2"/>
        <v>43161</v>
      </c>
      <c r="Y10" s="10">
        <f t="shared" si="2"/>
        <v>43162</v>
      </c>
      <c r="Z10" s="10">
        <f t="shared" si="2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8">
        <f t="shared" si="0"/>
        <v>43108</v>
      </c>
      <c r="C11" s="8">
        <f t="shared" si="0"/>
        <v>43109</v>
      </c>
      <c r="D11" s="8">
        <f t="shared" si="0"/>
        <v>43110</v>
      </c>
      <c r="E11" s="8">
        <f t="shared" si="0"/>
        <v>43111</v>
      </c>
      <c r="F11" s="8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f t="shared" si="2"/>
        <v>43171</v>
      </c>
      <c r="U12" s="14">
        <f t="shared" si="2"/>
        <v>43172</v>
      </c>
      <c r="V12" s="14">
        <f t="shared" si="2"/>
        <v>43173</v>
      </c>
      <c r="W12" s="14">
        <f t="shared" si="2"/>
        <v>43174</v>
      </c>
      <c r="X12" s="14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4">
        <f t="shared" si="2"/>
        <v>43185</v>
      </c>
      <c r="U14" s="14">
        <f t="shared" si="2"/>
        <v>43186</v>
      </c>
      <c r="V14" s="14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5" s="1" customFormat="1" ht="15">
      <c r="I16"/>
      <c r="J16" s="26"/>
      <c r="R16" s="34"/>
      <c r="AC16" s="232" t="s">
        <v>57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0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1</v>
      </c>
      <c r="AE18" s="234"/>
      <c r="AF18" s="1" t="s">
        <v>119</v>
      </c>
    </row>
    <row r="19" spans="1:32" s="1" customFormat="1" ht="15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4">
        <f t="shared" si="4"/>
        <v>43222</v>
      </c>
      <c r="N19" s="14">
        <f t="shared" si="4"/>
        <v>43223</v>
      </c>
      <c r="O19" s="14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3">
        <f t="shared" si="5"/>
        <v>43252</v>
      </c>
      <c r="Y19" s="10">
        <f t="shared" si="5"/>
        <v>43253</v>
      </c>
      <c r="Z19" s="10">
        <f t="shared" si="5"/>
        <v>43254</v>
      </c>
      <c r="AC19" s="51" t="s">
        <v>22</v>
      </c>
      <c r="AD19" s="237">
        <f>AD18+AD17</f>
        <v>1</v>
      </c>
      <c r="AE19" s="237"/>
    </row>
    <row r="20" spans="1:32" s="1" customFormat="1" ht="15">
      <c r="A20" s="6">
        <v>14</v>
      </c>
      <c r="B20" s="14">
        <f t="shared" si="3"/>
        <v>43192</v>
      </c>
      <c r="C20" s="14">
        <f t="shared" si="3"/>
        <v>43193</v>
      </c>
      <c r="D20" s="14">
        <f t="shared" si="3"/>
        <v>43194</v>
      </c>
      <c r="E20" s="14">
        <f t="shared" si="3"/>
        <v>43195</v>
      </c>
      <c r="F20" s="14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82">
        <f t="shared" si="4"/>
        <v>43227</v>
      </c>
      <c r="L20" s="82">
        <f t="shared" si="4"/>
        <v>43228</v>
      </c>
      <c r="M20" s="82">
        <f t="shared" si="4"/>
        <v>43229</v>
      </c>
      <c r="N20" s="82">
        <f t="shared" si="4"/>
        <v>43230</v>
      </c>
      <c r="O20" s="82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14">
        <f t="shared" si="5"/>
        <v>43255</v>
      </c>
      <c r="U20" s="14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</row>
    <row r="21" spans="1:32" s="1" customFormat="1" ht="15">
      <c r="A21" s="6">
        <v>15</v>
      </c>
      <c r="B21" s="14">
        <f t="shared" si="3"/>
        <v>43199</v>
      </c>
      <c r="C21" s="14">
        <f t="shared" si="3"/>
        <v>43200</v>
      </c>
      <c r="D21" s="14">
        <f t="shared" si="3"/>
        <v>43201</v>
      </c>
      <c r="E21" s="14">
        <f t="shared" si="3"/>
        <v>43202</v>
      </c>
      <c r="F21" s="14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14">
        <f t="shared" si="4"/>
        <v>43235</v>
      </c>
      <c r="M21" s="14">
        <f t="shared" si="4"/>
        <v>43236</v>
      </c>
      <c r="N21" s="14">
        <f t="shared" si="4"/>
        <v>43237</v>
      </c>
      <c r="O21" s="14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4">
        <f t="shared" si="5"/>
        <v>43262</v>
      </c>
      <c r="U21" s="14">
        <f t="shared" si="5"/>
        <v>43263</v>
      </c>
      <c r="V21" s="14">
        <f t="shared" si="5"/>
        <v>43264</v>
      </c>
      <c r="W21" s="14">
        <f t="shared" si="5"/>
        <v>43265</v>
      </c>
      <c r="X21" s="14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5">
      <c r="A22" s="6">
        <v>16</v>
      </c>
      <c r="B22" s="14">
        <f t="shared" si="3"/>
        <v>43206</v>
      </c>
      <c r="C22" s="14">
        <f t="shared" si="3"/>
        <v>43207</v>
      </c>
      <c r="D22" s="14">
        <f t="shared" si="3"/>
        <v>43208</v>
      </c>
      <c r="E22" s="14">
        <f t="shared" si="3"/>
        <v>43209</v>
      </c>
      <c r="F22" s="14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4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4">
        <f t="shared" si="5"/>
        <v>43269</v>
      </c>
      <c r="U22" s="14">
        <f t="shared" si="5"/>
        <v>43270</v>
      </c>
      <c r="V22" s="14">
        <f t="shared" si="5"/>
        <v>43271</v>
      </c>
      <c r="W22" s="14">
        <f t="shared" si="5"/>
        <v>43272</v>
      </c>
      <c r="X22" s="14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3"/>
        <v>43213</v>
      </c>
      <c r="C23" s="14">
        <f t="shared" si="3"/>
        <v>43214</v>
      </c>
      <c r="D23" s="14">
        <f t="shared" si="3"/>
        <v>43215</v>
      </c>
      <c r="E23" s="14">
        <f t="shared" si="3"/>
        <v>43216</v>
      </c>
      <c r="F23" s="14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3">
        <f t="shared" si="4"/>
        <v>43248</v>
      </c>
      <c r="L23" s="13">
        <f t="shared" si="4"/>
        <v>43249</v>
      </c>
      <c r="M23" s="13">
        <f t="shared" si="4"/>
        <v>43250</v>
      </c>
      <c r="N23" s="13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14">
        <f t="shared" si="5"/>
        <v>43276</v>
      </c>
      <c r="U23" s="14">
        <f t="shared" si="5"/>
        <v>43277</v>
      </c>
      <c r="V23" s="14">
        <f t="shared" si="5"/>
        <v>43278</v>
      </c>
      <c r="W23" s="14">
        <f t="shared" si="5"/>
        <v>43279</v>
      </c>
      <c r="X23" s="14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CONTARPORCOLOR(AC8,B8:Z48)</f>
        <v>31</v>
      </c>
      <c r="AE23" s="237"/>
    </row>
    <row r="24" spans="1:32" s="1" customFormat="1" ht="15">
      <c r="A24" s="6">
        <v>18</v>
      </c>
      <c r="B24" s="13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4">
        <f t="shared" si="7"/>
        <v>43313</v>
      </c>
      <c r="N28" s="14">
        <f t="shared" si="7"/>
        <v>43314</v>
      </c>
      <c r="O28" s="14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/>
      <c r="AD28" s="49"/>
      <c r="AE28" s="49"/>
    </row>
    <row r="29" spans="1:32" s="1" customFormat="1" ht="15">
      <c r="A29" s="6">
        <v>27</v>
      </c>
      <c r="B29" s="14">
        <f t="shared" si="6"/>
        <v>43283</v>
      </c>
      <c r="C29" s="14">
        <f t="shared" si="6"/>
        <v>43284</v>
      </c>
      <c r="D29" s="14">
        <f t="shared" si="6"/>
        <v>43285</v>
      </c>
      <c r="E29" s="14">
        <f t="shared" si="6"/>
        <v>43286</v>
      </c>
      <c r="F29" s="14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14">
        <f t="shared" si="7"/>
        <v>43318</v>
      </c>
      <c r="L29" s="14">
        <f t="shared" si="7"/>
        <v>43319</v>
      </c>
      <c r="M29" s="14">
        <f t="shared" si="7"/>
        <v>43320</v>
      </c>
      <c r="N29" s="14">
        <f t="shared" si="7"/>
        <v>43321</v>
      </c>
      <c r="O29" s="14">
        <f t="shared" si="7"/>
        <v>43322</v>
      </c>
      <c r="P29" s="10">
        <f t="shared" si="7"/>
        <v>43323</v>
      </c>
      <c r="Q29" s="10">
        <f t="shared" si="7"/>
        <v>43324</v>
      </c>
      <c r="R29" s="27"/>
      <c r="S29" s="6">
        <v>36</v>
      </c>
      <c r="T29" s="13">
        <f t="shared" si="8"/>
        <v>43346</v>
      </c>
      <c r="U29" s="13">
        <f t="shared" si="8"/>
        <v>43347</v>
      </c>
      <c r="V29" s="13">
        <f t="shared" si="8"/>
        <v>43348</v>
      </c>
      <c r="W29" s="82">
        <f t="shared" si="8"/>
        <v>43349</v>
      </c>
      <c r="X29" s="82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14">
        <f t="shared" si="7"/>
        <v>43325</v>
      </c>
      <c r="L30" s="14">
        <f t="shared" si="7"/>
        <v>43326</v>
      </c>
      <c r="M30" s="9">
        <f t="shared" si="7"/>
        <v>43327</v>
      </c>
      <c r="N30" s="82">
        <f t="shared" si="7"/>
        <v>43328</v>
      </c>
      <c r="O30" s="82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36">
        <f t="shared" si="8"/>
        <v>43353</v>
      </c>
      <c r="U30" s="14">
        <f t="shared" si="8"/>
        <v>43354</v>
      </c>
      <c r="V30" s="14">
        <f t="shared" si="8"/>
        <v>43355</v>
      </c>
      <c r="W30" s="14">
        <f t="shared" si="8"/>
        <v>43356</v>
      </c>
      <c r="X30" s="14">
        <f t="shared" si="8"/>
        <v>43357</v>
      </c>
      <c r="Y30" s="10">
        <f t="shared" si="8"/>
        <v>43358</v>
      </c>
      <c r="Z30" s="10">
        <f t="shared" si="8"/>
        <v>43359</v>
      </c>
      <c r="AC30" s="49"/>
      <c r="AD30" s="49"/>
      <c r="AE30" s="49"/>
    </row>
    <row r="31" spans="1:32" s="1" customFormat="1" ht="15">
      <c r="A31" s="6">
        <v>29</v>
      </c>
      <c r="B31" s="14">
        <f t="shared" si="6"/>
        <v>43297</v>
      </c>
      <c r="C31" s="14">
        <f t="shared" si="6"/>
        <v>43298</v>
      </c>
      <c r="D31" s="14">
        <f t="shared" si="6"/>
        <v>43299</v>
      </c>
      <c r="E31" s="14">
        <f t="shared" si="6"/>
        <v>43300</v>
      </c>
      <c r="F31" s="14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13">
        <f t="shared" si="7"/>
        <v>43332</v>
      </c>
      <c r="L31" s="13">
        <f t="shared" si="7"/>
        <v>43333</v>
      </c>
      <c r="M31" s="13">
        <f t="shared" si="7"/>
        <v>43334</v>
      </c>
      <c r="N31" s="13">
        <f t="shared" si="7"/>
        <v>43335</v>
      </c>
      <c r="O31" s="13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37">
        <f t="shared" si="8"/>
        <v>43360</v>
      </c>
      <c r="U31" s="14">
        <f t="shared" si="8"/>
        <v>43361</v>
      </c>
      <c r="V31" s="13">
        <f t="shared" si="8"/>
        <v>43362</v>
      </c>
      <c r="W31" s="13">
        <f>IF(MONTH($T$26)&lt;&gt;MONTH($T$26-(WEEKDAY($T$26,1)-($K$4-1))-IF((WEEKDAY($T$26,1)-($K$4-1))&lt;=0,7,0)+(ROW(W31)-ROW($T$28))*7+(COLUMN(W31)-COLUMN($T$28)+1)),"",$T$26-(WEEKDAY($T$26,1)-($K$4-1))-IF((WEEKDAY($T$26,1)-($K$4-1))&lt;=0,7,0)+(ROW(W31)-ROW($T$28))*7+(COLUMN(W31)-COLUMN($T$28)+1))</f>
        <v>43363</v>
      </c>
      <c r="X31" s="13">
        <f t="shared" si="8"/>
        <v>43364</v>
      </c>
      <c r="Y31" s="10">
        <f t="shared" si="8"/>
        <v>43365</v>
      </c>
      <c r="Z31" s="10">
        <f t="shared" si="8"/>
        <v>43366</v>
      </c>
      <c r="AC31" s="49"/>
      <c r="AD31" s="49"/>
      <c r="AE31" s="49"/>
    </row>
    <row r="32" spans="1:32" s="1" customFormat="1" ht="15">
      <c r="A32" s="6">
        <v>30</v>
      </c>
      <c r="B32" s="14">
        <f t="shared" si="6"/>
        <v>43304</v>
      </c>
      <c r="C32" s="14">
        <f t="shared" si="6"/>
        <v>43305</v>
      </c>
      <c r="D32" s="14">
        <f t="shared" si="6"/>
        <v>43306</v>
      </c>
      <c r="E32" s="14">
        <f t="shared" si="6"/>
        <v>43307</v>
      </c>
      <c r="F32" s="14">
        <f t="shared" si="6"/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13">
        <f t="shared" si="7"/>
        <v>43339</v>
      </c>
      <c r="L32" s="13">
        <f t="shared" si="7"/>
        <v>43340</v>
      </c>
      <c r="M32" s="13">
        <f t="shared" si="7"/>
        <v>43341</v>
      </c>
      <c r="N32" s="13">
        <f t="shared" si="7"/>
        <v>43342</v>
      </c>
      <c r="O32" s="13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</row>
    <row r="33" spans="1:32" s="1" customFormat="1" ht="15">
      <c r="A33" s="6">
        <v>31</v>
      </c>
      <c r="B33" s="14">
        <f t="shared" si="6"/>
        <v>43311</v>
      </c>
      <c r="C33" s="14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13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</row>
    <row r="38" spans="1:32" s="1" customFormat="1" ht="15">
      <c r="A38" s="6">
        <v>41</v>
      </c>
      <c r="B38" s="14">
        <f t="shared" si="9"/>
        <v>43381</v>
      </c>
      <c r="C38" s="14">
        <f t="shared" si="9"/>
        <v>43382</v>
      </c>
      <c r="D38" s="14">
        <f t="shared" si="9"/>
        <v>43383</v>
      </c>
      <c r="E38" s="14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4">
        <f t="shared" si="11"/>
        <v>43437</v>
      </c>
      <c r="U38" s="14">
        <f t="shared" si="11"/>
        <v>43438</v>
      </c>
      <c r="V38" s="14">
        <f t="shared" si="11"/>
        <v>43439</v>
      </c>
      <c r="W38" s="7">
        <f t="shared" si="11"/>
        <v>43440</v>
      </c>
      <c r="X38" s="11">
        <f t="shared" si="11"/>
        <v>43441</v>
      </c>
      <c r="Y38" s="10">
        <f t="shared" si="11"/>
        <v>43442</v>
      </c>
      <c r="Z38" s="10">
        <f t="shared" si="11"/>
        <v>43443</v>
      </c>
    </row>
    <row r="39" spans="1:32" s="1" customFormat="1" ht="15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14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4">
        <f t="shared" si="11"/>
        <v>43444</v>
      </c>
      <c r="U39" s="14">
        <f t="shared" si="11"/>
        <v>43445</v>
      </c>
      <c r="V39" s="14">
        <f t="shared" si="11"/>
        <v>43446</v>
      </c>
      <c r="W39" s="14">
        <f t="shared" si="11"/>
        <v>43447</v>
      </c>
      <c r="X39" s="13">
        <f t="shared" si="11"/>
        <v>43448</v>
      </c>
      <c r="Y39" s="10">
        <f t="shared" si="11"/>
        <v>43449</v>
      </c>
      <c r="Z39" s="10">
        <f t="shared" si="11"/>
        <v>43450</v>
      </c>
    </row>
    <row r="40" spans="1:32" s="1" customFormat="1" ht="15">
      <c r="A40" s="6">
        <v>43</v>
      </c>
      <c r="B40" s="14">
        <f t="shared" si="9"/>
        <v>43395</v>
      </c>
      <c r="C40" s="14">
        <f t="shared" si="9"/>
        <v>43396</v>
      </c>
      <c r="D40" s="14">
        <f t="shared" si="9"/>
        <v>43397</v>
      </c>
      <c r="E40" s="14">
        <f t="shared" si="9"/>
        <v>43398</v>
      </c>
      <c r="F40" s="14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4">
        <f t="shared" si="10"/>
        <v>43423</v>
      </c>
      <c r="L40" s="14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13">
        <f t="shared" si="11"/>
        <v>43451</v>
      </c>
      <c r="U40" s="14">
        <f t="shared" si="11"/>
        <v>43452</v>
      </c>
      <c r="V40" s="14">
        <f t="shared" si="11"/>
        <v>43453</v>
      </c>
      <c r="W40" s="14">
        <f t="shared" si="11"/>
        <v>43454</v>
      </c>
      <c r="X40" s="14">
        <f t="shared" si="11"/>
        <v>43455</v>
      </c>
      <c r="Y40" s="10">
        <f t="shared" si="11"/>
        <v>43456</v>
      </c>
      <c r="Z40" s="10">
        <f t="shared" si="11"/>
        <v>43457</v>
      </c>
    </row>
    <row r="41" spans="1:32" s="1" customFormat="1" ht="15">
      <c r="A41" s="6">
        <v>44</v>
      </c>
      <c r="B41" s="82">
        <f t="shared" si="9"/>
        <v>43402</v>
      </c>
      <c r="C41" s="82">
        <f t="shared" si="9"/>
        <v>43403</v>
      </c>
      <c r="D41" s="82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4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13">
        <f t="shared" si="11"/>
        <v>43460</v>
      </c>
      <c r="W41" s="13">
        <f t="shared" si="11"/>
        <v>43461</v>
      </c>
      <c r="X41" s="13">
        <f t="shared" si="11"/>
        <v>43462</v>
      </c>
      <c r="Y41" s="10">
        <f t="shared" si="11"/>
        <v>43463</v>
      </c>
      <c r="Z41" s="10">
        <f t="shared" si="11"/>
        <v>43464</v>
      </c>
    </row>
    <row r="42" spans="1:32" s="1" customFormat="1" ht="15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82">
        <v>2</v>
      </c>
      <c r="E46" s="82">
        <v>3</v>
      </c>
      <c r="F46" s="82">
        <v>4</v>
      </c>
      <c r="G46" s="10">
        <v>5</v>
      </c>
      <c r="H46" s="10">
        <v>6</v>
      </c>
      <c r="T46" s="39"/>
    </row>
    <row r="47" spans="1:32">
      <c r="B47" s="14">
        <v>7</v>
      </c>
      <c r="C47" s="14">
        <v>8</v>
      </c>
      <c r="D47" s="14">
        <v>9</v>
      </c>
      <c r="E47" s="14">
        <v>10</v>
      </c>
      <c r="F47" s="14">
        <v>11</v>
      </c>
      <c r="G47" s="10">
        <v>12</v>
      </c>
      <c r="H47" s="10">
        <v>13</v>
      </c>
    </row>
    <row r="48" spans="1:32">
      <c r="B48" s="20" t="str">
        <f t="shared" ref="B48:H51" si="12">IF(MONTH($T$35)&lt;&gt;MONTH($T$35-(WEEKDAY($T$35,1)-($K$4-1))-IF((WEEKDAY($T$35,1)-($K$4-1))&lt;=0,7,0)+(ROW(B48)-ROW($T$37))*7+(COLUMN(B48)-COLUMN($T$37)+1)),"",$T$35-(WEEKDAY($T$35,1)-($K$4-1))-IF((WEEKDAY($T$35,1)-($K$4-1))&lt;=0,7,0)+(ROW(B48)-ROW($T$37))*7+(COLUMN(B48)-COLUMN($T$37)+1))</f>
        <v/>
      </c>
      <c r="C48" s="20" t="str">
        <f t="shared" si="12"/>
        <v/>
      </c>
      <c r="D48" s="20" t="str">
        <f t="shared" si="12"/>
        <v/>
      </c>
      <c r="E48" s="20" t="str">
        <f t="shared" si="12"/>
        <v/>
      </c>
      <c r="F48" s="20" t="str">
        <f t="shared" si="12"/>
        <v/>
      </c>
      <c r="G48" s="20" t="str">
        <f t="shared" si="12"/>
        <v/>
      </c>
      <c r="H48" s="20" t="str">
        <f t="shared" si="12"/>
        <v/>
      </c>
    </row>
    <row r="49" spans="2:8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</row>
    <row r="50" spans="2:8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</row>
    <row r="51" spans="2:8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121" priority="1" stopIfTrue="1" operator="equal">
      <formula>""</formula>
    </cfRule>
    <cfRule type="cellIs" dxfId="120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scale="7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4">
    <tabColor rgb="FFFF0000"/>
    <pageSetUpPr fitToPage="1"/>
  </sheetPr>
  <dimension ref="A1:AS51"/>
  <sheetViews>
    <sheetView showGridLines="0" workbookViewId="0">
      <selection activeCell="AK49" sqref="AK49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49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9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12">
        <f t="shared" si="0"/>
        <v>43102</v>
      </c>
      <c r="D10" s="12">
        <f t="shared" si="0"/>
        <v>43103</v>
      </c>
      <c r="E10" s="12">
        <f t="shared" si="0"/>
        <v>43104</v>
      </c>
      <c r="F10" s="12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">
        <v>51</v>
      </c>
      <c r="L10" s="15" t="s">
        <v>51</v>
      </c>
      <c r="M10" s="15" t="s">
        <v>51</v>
      </c>
      <c r="N10" s="14">
        <v>43132</v>
      </c>
      <c r="O10" s="14">
        <v>43133</v>
      </c>
      <c r="P10" s="10">
        <v>43134</v>
      </c>
      <c r="Q10" s="10">
        <v>43135</v>
      </c>
      <c r="R10" s="34"/>
      <c r="S10" s="6">
        <v>9</v>
      </c>
      <c r="T10" s="15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1"/>
        <v/>
      </c>
      <c r="V10" s="20" t="str">
        <f t="shared" si="1"/>
        <v/>
      </c>
      <c r="W10" s="14">
        <f t="shared" si="1"/>
        <v>43160</v>
      </c>
      <c r="X10" s="14">
        <f t="shared" si="1"/>
        <v>43161</v>
      </c>
      <c r="Y10" s="10">
        <f t="shared" si="1"/>
        <v>43162</v>
      </c>
      <c r="Z10" s="10">
        <f t="shared" si="1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12">
        <f t="shared" si="0"/>
        <v>43108</v>
      </c>
      <c r="C11" s="14">
        <f t="shared" si="0"/>
        <v>43109</v>
      </c>
      <c r="D11" s="14">
        <f t="shared" si="0"/>
        <v>43110</v>
      </c>
      <c r="E11" s="14">
        <f t="shared" si="0"/>
        <v>43111</v>
      </c>
      <c r="F11" s="14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v>43136</v>
      </c>
      <c r="L11" s="14">
        <v>43137</v>
      </c>
      <c r="M11" s="14">
        <v>43138</v>
      </c>
      <c r="N11" s="14">
        <v>43139</v>
      </c>
      <c r="O11" s="14">
        <v>43140</v>
      </c>
      <c r="P11" s="10">
        <v>43141</v>
      </c>
      <c r="Q11" s="10">
        <v>43142</v>
      </c>
      <c r="R11" s="34"/>
      <c r="S11" s="6">
        <v>10</v>
      </c>
      <c r="T11" s="14">
        <f t="shared" si="1"/>
        <v>43164</v>
      </c>
      <c r="U11" s="14">
        <f t="shared" si="1"/>
        <v>43165</v>
      </c>
      <c r="V11" s="14">
        <f t="shared" si="1"/>
        <v>43166</v>
      </c>
      <c r="W11" s="14">
        <f t="shared" si="1"/>
        <v>43167</v>
      </c>
      <c r="X11" s="14">
        <f t="shared" si="1"/>
        <v>43168</v>
      </c>
      <c r="Y11" s="10">
        <f t="shared" si="1"/>
        <v>43169</v>
      </c>
      <c r="Z11" s="10">
        <f t="shared" si="1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v>43143</v>
      </c>
      <c r="L12" s="14">
        <v>43144</v>
      </c>
      <c r="M12" s="14">
        <v>43145</v>
      </c>
      <c r="N12" s="14">
        <v>43146</v>
      </c>
      <c r="O12" s="14">
        <v>43147</v>
      </c>
      <c r="P12" s="10">
        <v>43148</v>
      </c>
      <c r="Q12" s="10">
        <v>43149</v>
      </c>
      <c r="R12" s="34"/>
      <c r="S12" s="6">
        <v>11</v>
      </c>
      <c r="T12" s="14">
        <f t="shared" si="1"/>
        <v>43171</v>
      </c>
      <c r="U12" s="14">
        <f t="shared" si="1"/>
        <v>43172</v>
      </c>
      <c r="V12" s="14">
        <f t="shared" si="1"/>
        <v>43173</v>
      </c>
      <c r="W12" s="14">
        <f t="shared" si="1"/>
        <v>43174</v>
      </c>
      <c r="X12" s="14">
        <f t="shared" si="1"/>
        <v>43175</v>
      </c>
      <c r="Y12" s="10">
        <f t="shared" si="1"/>
        <v>43176</v>
      </c>
      <c r="Z12" s="10">
        <f t="shared" si="1"/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v>43150</v>
      </c>
      <c r="L13" s="14">
        <v>43151</v>
      </c>
      <c r="M13" s="14">
        <v>43152</v>
      </c>
      <c r="N13" s="14">
        <v>43153</v>
      </c>
      <c r="O13" s="14">
        <v>43154</v>
      </c>
      <c r="P13" s="10">
        <v>43155</v>
      </c>
      <c r="Q13" s="10">
        <v>43156</v>
      </c>
      <c r="R13" s="34"/>
      <c r="S13" s="6">
        <v>12</v>
      </c>
      <c r="T13" s="14">
        <f t="shared" si="1"/>
        <v>43178</v>
      </c>
      <c r="U13" s="14">
        <f t="shared" si="1"/>
        <v>43179</v>
      </c>
      <c r="V13" s="14">
        <f t="shared" si="1"/>
        <v>43180</v>
      </c>
      <c r="W13" s="14">
        <f t="shared" si="1"/>
        <v>43181</v>
      </c>
      <c r="X13" s="14">
        <f t="shared" si="1"/>
        <v>43182</v>
      </c>
      <c r="Y13" s="10">
        <f t="shared" si="1"/>
        <v>43183</v>
      </c>
      <c r="Z13" s="10">
        <f t="shared" si="1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v>43157</v>
      </c>
      <c r="L14" s="14">
        <v>43158</v>
      </c>
      <c r="M14" s="14">
        <v>43159</v>
      </c>
      <c r="N14" s="15" t="s">
        <v>51</v>
      </c>
      <c r="O14" s="15" t="s">
        <v>51</v>
      </c>
      <c r="P14" s="15" t="s">
        <v>51</v>
      </c>
      <c r="Q14" s="15" t="s">
        <v>51</v>
      </c>
      <c r="R14" s="34"/>
      <c r="S14" s="6">
        <v>13</v>
      </c>
      <c r="T14" s="14">
        <f t="shared" si="1"/>
        <v>43185</v>
      </c>
      <c r="U14" s="14">
        <f t="shared" si="1"/>
        <v>43186</v>
      </c>
      <c r="V14" s="14">
        <f t="shared" si="1"/>
        <v>43187</v>
      </c>
      <c r="W14" s="9">
        <f t="shared" si="1"/>
        <v>43188</v>
      </c>
      <c r="X14" s="9">
        <f t="shared" si="1"/>
        <v>43189</v>
      </c>
      <c r="Y14" s="10">
        <f t="shared" si="1"/>
        <v>43190</v>
      </c>
      <c r="Z14" s="15" t="str">
        <f t="shared" si="1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">
        <v>51</v>
      </c>
      <c r="L15" s="15" t="s">
        <v>51</v>
      </c>
      <c r="M15" s="15" t="s">
        <v>51</v>
      </c>
      <c r="N15" s="15" t="s">
        <v>51</v>
      </c>
      <c r="O15" s="15" t="s">
        <v>51</v>
      </c>
      <c r="P15" s="15" t="s">
        <v>51</v>
      </c>
      <c r="Q15" s="15" t="s">
        <v>51</v>
      </c>
      <c r="R15" s="34"/>
      <c r="T15" s="15" t="str">
        <f t="shared" si="1"/>
        <v/>
      </c>
      <c r="U15" s="15" t="str">
        <f t="shared" si="1"/>
        <v/>
      </c>
      <c r="V15" s="15" t="str">
        <f t="shared" si="1"/>
        <v/>
      </c>
      <c r="W15" s="15" t="str">
        <f t="shared" si="1"/>
        <v/>
      </c>
      <c r="X15" s="15" t="str">
        <f t="shared" si="1"/>
        <v/>
      </c>
      <c r="Y15" s="15" t="str">
        <f t="shared" si="1"/>
        <v/>
      </c>
      <c r="Z15" s="15" t="str">
        <f t="shared" si="1"/>
        <v/>
      </c>
    </row>
    <row r="16" spans="1:45" s="1" customFormat="1" ht="15">
      <c r="I16"/>
      <c r="J16" s="26"/>
      <c r="R16" s="34"/>
      <c r="AC16" s="232" t="s">
        <v>52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0</v>
      </c>
      <c r="AE17" s="234"/>
      <c r="AF17" s="32" t="s">
        <v>53</v>
      </c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9</v>
      </c>
      <c r="AE18" s="234"/>
    </row>
    <row r="19" spans="1:32" s="1" customFormat="1" ht="15">
      <c r="B19" s="15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2"/>
        <v/>
      </c>
      <c r="D19" s="15" t="str">
        <f t="shared" si="2"/>
        <v/>
      </c>
      <c r="E19" s="15" t="str">
        <f t="shared" si="2"/>
        <v/>
      </c>
      <c r="F19" s="15" t="str">
        <f t="shared" si="2"/>
        <v/>
      </c>
      <c r="G19" s="10" t="str">
        <f t="shared" si="2"/>
        <v/>
      </c>
      <c r="H19" s="10">
        <f t="shared" si="2"/>
        <v>43191</v>
      </c>
      <c r="I19"/>
      <c r="J19" s="6">
        <v>18</v>
      </c>
      <c r="K19" s="28" t="str">
        <f t="shared" ref="K19:Q24" si="3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3"/>
        <v>43221</v>
      </c>
      <c r="M19" s="14">
        <f t="shared" si="3"/>
        <v>43222</v>
      </c>
      <c r="N19" s="14">
        <f t="shared" si="3"/>
        <v>43223</v>
      </c>
      <c r="O19" s="14">
        <f t="shared" si="3"/>
        <v>43224</v>
      </c>
      <c r="P19" s="10">
        <f t="shared" si="3"/>
        <v>43225</v>
      </c>
      <c r="Q19" s="10">
        <f t="shared" si="3"/>
        <v>43226</v>
      </c>
      <c r="R19" s="27"/>
      <c r="S19" s="6">
        <v>22</v>
      </c>
      <c r="T19" s="15" t="str">
        <f t="shared" ref="T19:Z24" si="4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4"/>
        <v/>
      </c>
      <c r="V19" s="15" t="str">
        <f t="shared" si="4"/>
        <v/>
      </c>
      <c r="W19" s="15" t="str">
        <f t="shared" si="4"/>
        <v/>
      </c>
      <c r="X19" s="14">
        <f t="shared" si="4"/>
        <v>43252</v>
      </c>
      <c r="Y19" s="10">
        <f t="shared" si="4"/>
        <v>43253</v>
      </c>
      <c r="Z19" s="10">
        <f t="shared" si="4"/>
        <v>43254</v>
      </c>
      <c r="AC19" s="51" t="s">
        <v>22</v>
      </c>
      <c r="AD19" s="237">
        <f>AD18+AD17</f>
        <v>9</v>
      </c>
      <c r="AE19" s="237"/>
    </row>
    <row r="20" spans="1:32" s="1" customFormat="1" ht="15">
      <c r="A20" s="6">
        <v>14</v>
      </c>
      <c r="B20" s="14">
        <f t="shared" si="2"/>
        <v>43192</v>
      </c>
      <c r="C20" s="14">
        <f t="shared" si="2"/>
        <v>43193</v>
      </c>
      <c r="D20" s="14">
        <f t="shared" si="2"/>
        <v>43194</v>
      </c>
      <c r="E20" s="14">
        <f t="shared" si="2"/>
        <v>43195</v>
      </c>
      <c r="F20" s="14">
        <f t="shared" si="2"/>
        <v>43196</v>
      </c>
      <c r="G20" s="10">
        <f t="shared" si="2"/>
        <v>43197</v>
      </c>
      <c r="H20" s="10">
        <f t="shared" si="2"/>
        <v>43198</v>
      </c>
      <c r="I20"/>
      <c r="J20" s="6">
        <v>19</v>
      </c>
      <c r="K20" s="14">
        <f t="shared" si="3"/>
        <v>43227</v>
      </c>
      <c r="L20" s="14">
        <f t="shared" si="3"/>
        <v>43228</v>
      </c>
      <c r="M20" s="14">
        <f t="shared" si="3"/>
        <v>43229</v>
      </c>
      <c r="N20" s="14">
        <f t="shared" si="3"/>
        <v>43230</v>
      </c>
      <c r="O20" s="14">
        <f t="shared" si="3"/>
        <v>43231</v>
      </c>
      <c r="P20" s="10">
        <f t="shared" si="3"/>
        <v>43232</v>
      </c>
      <c r="Q20" s="10">
        <f t="shared" si="3"/>
        <v>43233</v>
      </c>
      <c r="R20" s="27"/>
      <c r="S20" s="6">
        <v>23</v>
      </c>
      <c r="T20" s="14">
        <f t="shared" si="4"/>
        <v>43255</v>
      </c>
      <c r="U20" s="14">
        <f t="shared" si="4"/>
        <v>43256</v>
      </c>
      <c r="V20" s="14">
        <f t="shared" si="4"/>
        <v>43257</v>
      </c>
      <c r="W20" s="14">
        <f t="shared" si="4"/>
        <v>43258</v>
      </c>
      <c r="X20" s="14">
        <f t="shared" si="4"/>
        <v>43259</v>
      </c>
      <c r="Y20" s="10">
        <f t="shared" si="4"/>
        <v>43260</v>
      </c>
      <c r="Z20" s="10">
        <f t="shared" si="4"/>
        <v>43261</v>
      </c>
    </row>
    <row r="21" spans="1:32" s="1" customFormat="1" ht="15">
      <c r="A21" s="6">
        <v>15</v>
      </c>
      <c r="B21" s="14">
        <f t="shared" si="2"/>
        <v>43199</v>
      </c>
      <c r="C21" s="14">
        <f t="shared" si="2"/>
        <v>43200</v>
      </c>
      <c r="D21" s="14">
        <f t="shared" si="2"/>
        <v>43201</v>
      </c>
      <c r="E21" s="14">
        <f t="shared" si="2"/>
        <v>43202</v>
      </c>
      <c r="F21" s="14">
        <f t="shared" si="2"/>
        <v>43203</v>
      </c>
      <c r="G21" s="10">
        <f t="shared" si="2"/>
        <v>43204</v>
      </c>
      <c r="H21" s="10">
        <f t="shared" si="2"/>
        <v>43205</v>
      </c>
      <c r="I21"/>
      <c r="J21" s="6">
        <v>20</v>
      </c>
      <c r="K21" s="9">
        <f t="shared" si="3"/>
        <v>43234</v>
      </c>
      <c r="L21" s="14">
        <f t="shared" si="3"/>
        <v>43235</v>
      </c>
      <c r="M21" s="14">
        <f t="shared" si="3"/>
        <v>43236</v>
      </c>
      <c r="N21" s="14">
        <f t="shared" si="3"/>
        <v>43237</v>
      </c>
      <c r="O21" s="14">
        <f t="shared" si="3"/>
        <v>43238</v>
      </c>
      <c r="P21" s="10">
        <f t="shared" si="3"/>
        <v>43239</v>
      </c>
      <c r="Q21" s="10">
        <f t="shared" si="3"/>
        <v>43240</v>
      </c>
      <c r="R21" s="27"/>
      <c r="S21" s="6">
        <v>24</v>
      </c>
      <c r="T21" s="14">
        <f t="shared" si="4"/>
        <v>43262</v>
      </c>
      <c r="U21" s="14">
        <f t="shared" si="4"/>
        <v>43263</v>
      </c>
      <c r="V21" s="14">
        <f t="shared" si="4"/>
        <v>43264</v>
      </c>
      <c r="W21" s="14">
        <f t="shared" si="4"/>
        <v>43265</v>
      </c>
      <c r="X21" s="14">
        <f t="shared" si="4"/>
        <v>43266</v>
      </c>
      <c r="Y21" s="10">
        <f t="shared" si="4"/>
        <v>43267</v>
      </c>
      <c r="Z21" s="10">
        <f t="shared" si="4"/>
        <v>43268</v>
      </c>
    </row>
    <row r="22" spans="1:32" s="1" customFormat="1" ht="15">
      <c r="A22" s="6">
        <v>16</v>
      </c>
      <c r="B22" s="14">
        <f t="shared" si="2"/>
        <v>43206</v>
      </c>
      <c r="C22" s="14">
        <f t="shared" si="2"/>
        <v>43207</v>
      </c>
      <c r="D22" s="14">
        <f t="shared" si="2"/>
        <v>43208</v>
      </c>
      <c r="E22" s="14">
        <f t="shared" si="2"/>
        <v>43209</v>
      </c>
      <c r="F22" s="14">
        <f t="shared" si="2"/>
        <v>43210</v>
      </c>
      <c r="G22" s="10">
        <f t="shared" si="2"/>
        <v>43211</v>
      </c>
      <c r="H22" s="10">
        <f t="shared" si="2"/>
        <v>43212</v>
      </c>
      <c r="I22"/>
      <c r="J22" s="6">
        <v>21</v>
      </c>
      <c r="K22" s="14">
        <f t="shared" si="3"/>
        <v>43241</v>
      </c>
      <c r="L22" s="14">
        <f t="shared" si="3"/>
        <v>43242</v>
      </c>
      <c r="M22" s="14">
        <f t="shared" si="3"/>
        <v>43243</v>
      </c>
      <c r="N22" s="14">
        <f t="shared" si="3"/>
        <v>43244</v>
      </c>
      <c r="O22" s="14">
        <f t="shared" si="3"/>
        <v>43245</v>
      </c>
      <c r="P22" s="10">
        <f t="shared" si="3"/>
        <v>43246</v>
      </c>
      <c r="Q22" s="10">
        <f t="shared" si="3"/>
        <v>43247</v>
      </c>
      <c r="R22" s="27"/>
      <c r="S22" s="6">
        <v>25</v>
      </c>
      <c r="T22" s="14">
        <f t="shared" si="4"/>
        <v>43269</v>
      </c>
      <c r="U22" s="14">
        <f t="shared" si="4"/>
        <v>43270</v>
      </c>
      <c r="V22" s="14">
        <f t="shared" si="4"/>
        <v>43271</v>
      </c>
      <c r="W22" s="14">
        <f t="shared" si="4"/>
        <v>43272</v>
      </c>
      <c r="X22" s="14">
        <f t="shared" si="4"/>
        <v>43273</v>
      </c>
      <c r="Y22" s="10">
        <f t="shared" si="4"/>
        <v>43274</v>
      </c>
      <c r="Z22" s="10">
        <f t="shared" si="4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2"/>
        <v>43213</v>
      </c>
      <c r="C23" s="14">
        <f t="shared" si="2"/>
        <v>43214</v>
      </c>
      <c r="D23" s="14">
        <f t="shared" si="2"/>
        <v>43215</v>
      </c>
      <c r="E23" s="14">
        <f t="shared" si="2"/>
        <v>43216</v>
      </c>
      <c r="F23" s="14">
        <f t="shared" si="2"/>
        <v>43217</v>
      </c>
      <c r="G23" s="10">
        <f t="shared" si="2"/>
        <v>43218</v>
      </c>
      <c r="H23" s="10">
        <f t="shared" si="2"/>
        <v>43219</v>
      </c>
      <c r="I23"/>
      <c r="J23" s="6">
        <v>22</v>
      </c>
      <c r="K23" s="14">
        <f t="shared" si="3"/>
        <v>43248</v>
      </c>
      <c r="L23" s="14">
        <f t="shared" si="3"/>
        <v>43249</v>
      </c>
      <c r="M23" s="14">
        <f t="shared" si="3"/>
        <v>43250</v>
      </c>
      <c r="N23" s="14">
        <f t="shared" si="3"/>
        <v>43251</v>
      </c>
      <c r="O23" s="15" t="str">
        <f t="shared" si="3"/>
        <v/>
      </c>
      <c r="P23" s="15" t="str">
        <f t="shared" si="3"/>
        <v/>
      </c>
      <c r="Q23" s="15" t="str">
        <f t="shared" si="3"/>
        <v/>
      </c>
      <c r="R23" s="27"/>
      <c r="S23" s="6">
        <v>26</v>
      </c>
      <c r="T23" s="14">
        <f t="shared" si="4"/>
        <v>43276</v>
      </c>
      <c r="U23" s="14">
        <f t="shared" si="4"/>
        <v>43277</v>
      </c>
      <c r="V23" s="14">
        <f t="shared" si="4"/>
        <v>43278</v>
      </c>
      <c r="W23" s="14">
        <f t="shared" si="4"/>
        <v>43279</v>
      </c>
      <c r="X23" s="14">
        <f t="shared" si="4"/>
        <v>43280</v>
      </c>
      <c r="Y23" s="10">
        <f t="shared" si="4"/>
        <v>43281</v>
      </c>
      <c r="Z23" s="15" t="str">
        <f t="shared" si="4"/>
        <v/>
      </c>
      <c r="AC23" s="48">
        <v>2017</v>
      </c>
      <c r="AD23" s="237">
        <f>CONTARPORCOLOR(AC8,B8:Z48)</f>
        <v>23</v>
      </c>
      <c r="AE23" s="237"/>
    </row>
    <row r="24" spans="1:32" s="1" customFormat="1" ht="15">
      <c r="A24" s="6">
        <v>18</v>
      </c>
      <c r="B24" s="13">
        <f t="shared" si="2"/>
        <v>43220</v>
      </c>
      <c r="C24" s="15" t="str">
        <f t="shared" si="2"/>
        <v/>
      </c>
      <c r="D24" s="15" t="str">
        <f t="shared" si="2"/>
        <v/>
      </c>
      <c r="E24" s="15" t="str">
        <f t="shared" si="2"/>
        <v/>
      </c>
      <c r="F24" s="15" t="str">
        <f t="shared" si="2"/>
        <v/>
      </c>
      <c r="G24" s="15" t="str">
        <f t="shared" si="2"/>
        <v/>
      </c>
      <c r="H24" s="15" t="str">
        <f t="shared" si="2"/>
        <v/>
      </c>
      <c r="I24"/>
      <c r="J24" s="26"/>
      <c r="K24" s="15" t="str">
        <f t="shared" si="3"/>
        <v/>
      </c>
      <c r="L24" s="15" t="str">
        <f t="shared" si="3"/>
        <v/>
      </c>
      <c r="M24" s="15" t="str">
        <f t="shared" si="3"/>
        <v/>
      </c>
      <c r="N24" s="15" t="str">
        <f t="shared" si="3"/>
        <v/>
      </c>
      <c r="O24" s="15" t="str">
        <f t="shared" si="3"/>
        <v/>
      </c>
      <c r="P24" s="15" t="str">
        <f t="shared" si="3"/>
        <v/>
      </c>
      <c r="Q24" s="15" t="str">
        <f t="shared" si="3"/>
        <v/>
      </c>
      <c r="R24" s="27"/>
      <c r="T24" s="15" t="str">
        <f t="shared" si="4"/>
        <v/>
      </c>
      <c r="U24" s="15" t="str">
        <f t="shared" si="4"/>
        <v/>
      </c>
      <c r="V24" s="15" t="str">
        <f t="shared" si="4"/>
        <v/>
      </c>
      <c r="W24" s="15" t="str">
        <f t="shared" si="4"/>
        <v/>
      </c>
      <c r="X24" s="15" t="str">
        <f t="shared" si="4"/>
        <v/>
      </c>
      <c r="Y24" s="15" t="str">
        <f t="shared" si="4"/>
        <v/>
      </c>
      <c r="Z24" s="15" t="str">
        <f t="shared" si="4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5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5"/>
        <v/>
      </c>
      <c r="D28" s="15" t="str">
        <f t="shared" si="5"/>
        <v/>
      </c>
      <c r="E28" s="15" t="str">
        <f t="shared" si="5"/>
        <v/>
      </c>
      <c r="F28" s="15" t="str">
        <f t="shared" si="5"/>
        <v/>
      </c>
      <c r="G28" s="10" t="str">
        <f t="shared" si="5"/>
        <v/>
      </c>
      <c r="H28" s="10">
        <f t="shared" si="5"/>
        <v>43282</v>
      </c>
      <c r="I28"/>
      <c r="J28" s="6">
        <v>31</v>
      </c>
      <c r="K28" s="15" t="str">
        <f t="shared" ref="K28:Q33" si="6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6"/>
        <v/>
      </c>
      <c r="M28" s="14">
        <f t="shared" si="6"/>
        <v>43313</v>
      </c>
      <c r="N28" s="14">
        <f t="shared" si="6"/>
        <v>43314</v>
      </c>
      <c r="O28" s="14">
        <f t="shared" si="6"/>
        <v>43315</v>
      </c>
      <c r="P28" s="10">
        <f t="shared" si="6"/>
        <v>43316</v>
      </c>
      <c r="Q28" s="10">
        <f t="shared" si="6"/>
        <v>43317</v>
      </c>
      <c r="R28" s="27"/>
      <c r="S28" s="6">
        <v>35</v>
      </c>
      <c r="T28" s="15" t="str">
        <f t="shared" ref="T28:Z33" si="7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7"/>
        <v/>
      </c>
      <c r="V28" s="15" t="str">
        <f t="shared" si="7"/>
        <v/>
      </c>
      <c r="W28" s="15" t="str">
        <f t="shared" si="7"/>
        <v/>
      </c>
      <c r="X28" s="35" t="str">
        <f t="shared" si="7"/>
        <v/>
      </c>
      <c r="Y28" s="10">
        <f t="shared" si="7"/>
        <v>43344</v>
      </c>
      <c r="Z28" s="10">
        <f t="shared" si="7"/>
        <v>43345</v>
      </c>
      <c r="AC28" s="49"/>
      <c r="AD28" s="49"/>
      <c r="AE28" s="49"/>
    </row>
    <row r="29" spans="1:32" s="1" customFormat="1" ht="15">
      <c r="A29" s="6">
        <v>27</v>
      </c>
      <c r="B29" s="14">
        <f t="shared" si="5"/>
        <v>43283</v>
      </c>
      <c r="C29" s="14">
        <f t="shared" si="5"/>
        <v>43284</v>
      </c>
      <c r="D29" s="14">
        <f t="shared" si="5"/>
        <v>43285</v>
      </c>
      <c r="E29" s="14">
        <f t="shared" si="5"/>
        <v>43286</v>
      </c>
      <c r="F29" s="14">
        <f t="shared" si="5"/>
        <v>43287</v>
      </c>
      <c r="G29" s="10">
        <f t="shared" si="5"/>
        <v>43288</v>
      </c>
      <c r="H29" s="10">
        <f t="shared" si="5"/>
        <v>43289</v>
      </c>
      <c r="I29"/>
      <c r="J29" s="6">
        <v>32</v>
      </c>
      <c r="K29" s="14">
        <f t="shared" si="6"/>
        <v>43318</v>
      </c>
      <c r="L29" s="14">
        <f t="shared" si="6"/>
        <v>43319</v>
      </c>
      <c r="M29" s="14">
        <f t="shared" si="6"/>
        <v>43320</v>
      </c>
      <c r="N29" s="14">
        <f t="shared" si="6"/>
        <v>43321</v>
      </c>
      <c r="O29" s="14">
        <f t="shared" si="6"/>
        <v>43322</v>
      </c>
      <c r="P29" s="10">
        <f t="shared" si="6"/>
        <v>43323</v>
      </c>
      <c r="Q29" s="10">
        <f t="shared" si="6"/>
        <v>43324</v>
      </c>
      <c r="R29" s="27"/>
      <c r="S29" s="6">
        <v>36</v>
      </c>
      <c r="T29" s="13">
        <f t="shared" si="7"/>
        <v>43346</v>
      </c>
      <c r="U29" s="13">
        <f t="shared" si="7"/>
        <v>43347</v>
      </c>
      <c r="V29" s="13">
        <f t="shared" si="7"/>
        <v>43348</v>
      </c>
      <c r="W29" s="13">
        <f t="shared" si="7"/>
        <v>43349</v>
      </c>
      <c r="X29" s="13">
        <f t="shared" si="7"/>
        <v>43350</v>
      </c>
      <c r="Y29" s="10">
        <f t="shared" si="7"/>
        <v>43351</v>
      </c>
      <c r="Z29" s="10">
        <f t="shared" si="7"/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5"/>
        <v>43290</v>
      </c>
      <c r="C30" s="14">
        <f t="shared" si="5"/>
        <v>43291</v>
      </c>
      <c r="D30" s="14">
        <f t="shared" si="5"/>
        <v>43292</v>
      </c>
      <c r="E30" s="14">
        <f t="shared" si="5"/>
        <v>43293</v>
      </c>
      <c r="F30" s="14">
        <f t="shared" si="5"/>
        <v>43294</v>
      </c>
      <c r="G30" s="10">
        <f t="shared" si="5"/>
        <v>43295</v>
      </c>
      <c r="H30" s="10">
        <f t="shared" si="5"/>
        <v>43296</v>
      </c>
      <c r="I30"/>
      <c r="J30" s="6">
        <v>33</v>
      </c>
      <c r="K30" s="14">
        <f t="shared" si="6"/>
        <v>43325</v>
      </c>
      <c r="L30" s="14">
        <f t="shared" si="6"/>
        <v>43326</v>
      </c>
      <c r="M30" s="9">
        <f t="shared" si="6"/>
        <v>43327</v>
      </c>
      <c r="N30" s="14">
        <f t="shared" si="6"/>
        <v>43328</v>
      </c>
      <c r="O30" s="14">
        <f t="shared" si="6"/>
        <v>43329</v>
      </c>
      <c r="P30" s="10">
        <f t="shared" si="6"/>
        <v>43330</v>
      </c>
      <c r="Q30" s="10">
        <f t="shared" si="6"/>
        <v>43331</v>
      </c>
      <c r="R30" s="27"/>
      <c r="S30" s="6">
        <v>37</v>
      </c>
      <c r="T30" s="83">
        <f t="shared" si="7"/>
        <v>43353</v>
      </c>
      <c r="U30" s="82">
        <f t="shared" si="7"/>
        <v>43354</v>
      </c>
      <c r="V30" s="82">
        <f t="shared" si="7"/>
        <v>43355</v>
      </c>
      <c r="W30" s="82">
        <f t="shared" si="7"/>
        <v>43356</v>
      </c>
      <c r="X30" s="82">
        <f t="shared" si="7"/>
        <v>43357</v>
      </c>
      <c r="Y30" s="10">
        <f t="shared" si="7"/>
        <v>43358</v>
      </c>
      <c r="Z30" s="10">
        <f t="shared" si="7"/>
        <v>43359</v>
      </c>
      <c r="AC30" s="49"/>
      <c r="AD30" s="49"/>
      <c r="AE30" s="49"/>
    </row>
    <row r="31" spans="1:32" s="1" customFormat="1" ht="15">
      <c r="A31" s="6">
        <v>29</v>
      </c>
      <c r="B31" s="14">
        <f t="shared" si="5"/>
        <v>43297</v>
      </c>
      <c r="C31" s="14">
        <f t="shared" si="5"/>
        <v>43298</v>
      </c>
      <c r="D31" s="14">
        <f t="shared" si="5"/>
        <v>43299</v>
      </c>
      <c r="E31" s="14">
        <f t="shared" si="5"/>
        <v>43300</v>
      </c>
      <c r="F31" s="14">
        <f t="shared" si="5"/>
        <v>43301</v>
      </c>
      <c r="G31" s="10">
        <f t="shared" si="5"/>
        <v>43302</v>
      </c>
      <c r="H31" s="10">
        <f t="shared" si="5"/>
        <v>43303</v>
      </c>
      <c r="I31"/>
      <c r="J31" s="6">
        <v>34</v>
      </c>
      <c r="K31" s="13">
        <f t="shared" si="6"/>
        <v>43332</v>
      </c>
      <c r="L31" s="13">
        <f t="shared" si="6"/>
        <v>43333</v>
      </c>
      <c r="M31" s="13">
        <f t="shared" si="6"/>
        <v>43334</v>
      </c>
      <c r="N31" s="13">
        <f t="shared" si="6"/>
        <v>43335</v>
      </c>
      <c r="O31" s="13">
        <f t="shared" si="6"/>
        <v>43336</v>
      </c>
      <c r="P31" s="10">
        <f t="shared" si="6"/>
        <v>43337</v>
      </c>
      <c r="Q31" s="10">
        <f t="shared" si="6"/>
        <v>43338</v>
      </c>
      <c r="R31" s="27"/>
      <c r="S31" s="6">
        <v>38</v>
      </c>
      <c r="T31" s="37">
        <f t="shared" si="7"/>
        <v>43360</v>
      </c>
      <c r="U31" s="14">
        <f t="shared" si="7"/>
        <v>43361</v>
      </c>
      <c r="V31" s="14">
        <f t="shared" si="7"/>
        <v>43362</v>
      </c>
      <c r="W31" s="14">
        <f t="shared" si="7"/>
        <v>43363</v>
      </c>
      <c r="X31" s="14">
        <f t="shared" si="7"/>
        <v>43364</v>
      </c>
      <c r="Y31" s="10">
        <f t="shared" si="7"/>
        <v>43365</v>
      </c>
      <c r="Z31" s="10">
        <f t="shared" si="7"/>
        <v>43366</v>
      </c>
      <c r="AC31" s="53" t="s">
        <v>95</v>
      </c>
      <c r="AD31" s="49"/>
      <c r="AE31" s="49"/>
    </row>
    <row r="32" spans="1:32" s="1" customFormat="1" ht="15">
      <c r="A32" s="6">
        <v>30</v>
      </c>
      <c r="B32" s="14">
        <f t="shared" si="5"/>
        <v>43304</v>
      </c>
      <c r="C32" s="14">
        <f t="shared" si="5"/>
        <v>43305</v>
      </c>
      <c r="D32" s="14">
        <f t="shared" si="5"/>
        <v>43306</v>
      </c>
      <c r="E32" s="14">
        <f t="shared" si="5"/>
        <v>43307</v>
      </c>
      <c r="F32" s="14">
        <f t="shared" si="5"/>
        <v>43308</v>
      </c>
      <c r="G32" s="10">
        <f t="shared" si="5"/>
        <v>43309</v>
      </c>
      <c r="H32" s="10">
        <f t="shared" si="5"/>
        <v>43310</v>
      </c>
      <c r="I32"/>
      <c r="J32" s="6">
        <v>35</v>
      </c>
      <c r="K32" s="13">
        <f t="shared" si="6"/>
        <v>43339</v>
      </c>
      <c r="L32" s="13">
        <f t="shared" si="6"/>
        <v>43340</v>
      </c>
      <c r="M32" s="13">
        <f t="shared" si="6"/>
        <v>43341</v>
      </c>
      <c r="N32" s="13">
        <f t="shared" si="6"/>
        <v>43342</v>
      </c>
      <c r="O32" s="13">
        <f t="shared" si="6"/>
        <v>43343</v>
      </c>
      <c r="P32" s="15" t="str">
        <f t="shared" si="6"/>
        <v/>
      </c>
      <c r="Q32" s="15" t="str">
        <f t="shared" si="6"/>
        <v/>
      </c>
      <c r="R32" s="27"/>
      <c r="S32" s="6">
        <v>39</v>
      </c>
      <c r="T32" s="14">
        <f t="shared" si="7"/>
        <v>43367</v>
      </c>
      <c r="U32" s="14">
        <f t="shared" si="7"/>
        <v>43368</v>
      </c>
      <c r="V32" s="14">
        <f t="shared" si="7"/>
        <v>43369</v>
      </c>
      <c r="W32" s="14">
        <f t="shared" si="7"/>
        <v>43370</v>
      </c>
      <c r="X32" s="14">
        <f t="shared" si="7"/>
        <v>43371</v>
      </c>
      <c r="Y32" s="10">
        <f t="shared" si="7"/>
        <v>43372</v>
      </c>
      <c r="Z32" s="10">
        <f t="shared" si="7"/>
        <v>43373</v>
      </c>
    </row>
    <row r="33" spans="1:32" s="1" customFormat="1" ht="15">
      <c r="A33" s="6">
        <v>31</v>
      </c>
      <c r="B33" s="14">
        <f t="shared" si="5"/>
        <v>43311</v>
      </c>
      <c r="C33" s="14">
        <f t="shared" si="5"/>
        <v>43312</v>
      </c>
      <c r="D33" s="15" t="str">
        <f t="shared" si="5"/>
        <v/>
      </c>
      <c r="E33" s="15" t="str">
        <f t="shared" si="5"/>
        <v/>
      </c>
      <c r="F33" s="15" t="str">
        <f t="shared" si="5"/>
        <v/>
      </c>
      <c r="G33" s="15" t="str">
        <f t="shared" si="5"/>
        <v/>
      </c>
      <c r="H33" s="18" t="str">
        <f t="shared" si="5"/>
        <v/>
      </c>
      <c r="I33"/>
      <c r="J33" s="26"/>
      <c r="K33" s="15" t="str">
        <f t="shared" si="6"/>
        <v/>
      </c>
      <c r="L33" s="15" t="str">
        <f t="shared" si="6"/>
        <v/>
      </c>
      <c r="M33" s="15" t="str">
        <f t="shared" si="6"/>
        <v/>
      </c>
      <c r="N33" s="15" t="str">
        <f t="shared" si="6"/>
        <v/>
      </c>
      <c r="O33" s="15" t="str">
        <f t="shared" si="6"/>
        <v/>
      </c>
      <c r="P33" s="15" t="str">
        <f t="shared" si="6"/>
        <v/>
      </c>
      <c r="Q33" s="15" t="str">
        <f t="shared" si="6"/>
        <v/>
      </c>
      <c r="R33" s="27"/>
      <c r="T33" s="15" t="str">
        <f t="shared" si="7"/>
        <v/>
      </c>
      <c r="U33" s="15" t="str">
        <f t="shared" si="7"/>
        <v/>
      </c>
      <c r="V33" s="15" t="str">
        <f t="shared" si="7"/>
        <v/>
      </c>
      <c r="W33" s="15" t="str">
        <f t="shared" si="7"/>
        <v/>
      </c>
      <c r="X33" s="15" t="str">
        <f t="shared" si="7"/>
        <v/>
      </c>
      <c r="Y33" s="15" t="str">
        <f t="shared" si="7"/>
        <v/>
      </c>
      <c r="Z33" s="15" t="str">
        <f t="shared" si="7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8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8"/>
        <v>43375</v>
      </c>
      <c r="D37" s="14">
        <f t="shared" si="8"/>
        <v>43376</v>
      </c>
      <c r="E37" s="14">
        <f t="shared" si="8"/>
        <v>43377</v>
      </c>
      <c r="F37" s="14">
        <f t="shared" si="8"/>
        <v>43378</v>
      </c>
      <c r="G37" s="10">
        <f t="shared" si="8"/>
        <v>43379</v>
      </c>
      <c r="H37" s="10">
        <f t="shared" si="8"/>
        <v>43380</v>
      </c>
      <c r="I37"/>
      <c r="J37" s="6">
        <v>44</v>
      </c>
      <c r="K37" s="15" t="str">
        <f t="shared" ref="K37:Q42" si="9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9"/>
        <v/>
      </c>
      <c r="M37" s="28" t="str">
        <f t="shared" si="9"/>
        <v/>
      </c>
      <c r="N37" s="9">
        <f t="shared" si="9"/>
        <v>43405</v>
      </c>
      <c r="O37" s="13">
        <f t="shared" si="9"/>
        <v>43406</v>
      </c>
      <c r="P37" s="10">
        <f t="shared" si="9"/>
        <v>43407</v>
      </c>
      <c r="Q37" s="10">
        <f t="shared" si="9"/>
        <v>43408</v>
      </c>
      <c r="R37" s="27"/>
      <c r="S37" s="6">
        <v>48</v>
      </c>
      <c r="T37" s="15" t="str">
        <f t="shared" ref="T37:Z42" si="10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0"/>
        <v/>
      </c>
      <c r="V37" s="15" t="str">
        <f t="shared" si="10"/>
        <v/>
      </c>
      <c r="W37" s="15" t="str">
        <f t="shared" si="10"/>
        <v/>
      </c>
      <c r="X37" s="15" t="str">
        <f t="shared" si="10"/>
        <v/>
      </c>
      <c r="Y37" s="10">
        <f t="shared" si="10"/>
        <v>43435</v>
      </c>
      <c r="Z37" s="10">
        <f t="shared" si="10"/>
        <v>43436</v>
      </c>
    </row>
    <row r="38" spans="1:32" s="1" customFormat="1" ht="15">
      <c r="A38" s="6">
        <v>41</v>
      </c>
      <c r="B38" s="14">
        <f t="shared" si="8"/>
        <v>43381</v>
      </c>
      <c r="C38" s="14">
        <f t="shared" si="8"/>
        <v>43382</v>
      </c>
      <c r="D38" s="14">
        <f t="shared" si="8"/>
        <v>43383</v>
      </c>
      <c r="E38" s="14">
        <f t="shared" si="8"/>
        <v>43384</v>
      </c>
      <c r="F38" s="9">
        <f t="shared" si="8"/>
        <v>43385</v>
      </c>
      <c r="G38" s="10">
        <f t="shared" si="8"/>
        <v>43386</v>
      </c>
      <c r="H38" s="10">
        <f t="shared" si="8"/>
        <v>43387</v>
      </c>
      <c r="I38"/>
      <c r="J38" s="6">
        <v>45</v>
      </c>
      <c r="K38" s="14">
        <f t="shared" si="9"/>
        <v>43409</v>
      </c>
      <c r="L38" s="14">
        <f t="shared" si="9"/>
        <v>43410</v>
      </c>
      <c r="M38" s="14">
        <f t="shared" si="9"/>
        <v>43411</v>
      </c>
      <c r="N38" s="14">
        <f t="shared" si="9"/>
        <v>43412</v>
      </c>
      <c r="O38" s="14">
        <f t="shared" si="9"/>
        <v>43413</v>
      </c>
      <c r="P38" s="10">
        <f t="shared" si="9"/>
        <v>43414</v>
      </c>
      <c r="Q38" s="10">
        <f t="shared" si="9"/>
        <v>43415</v>
      </c>
      <c r="R38" s="27"/>
      <c r="S38" s="6">
        <v>49</v>
      </c>
      <c r="T38" s="14">
        <f t="shared" si="10"/>
        <v>43437</v>
      </c>
      <c r="U38" s="14">
        <f t="shared" si="10"/>
        <v>43438</v>
      </c>
      <c r="V38" s="14">
        <f t="shared" si="10"/>
        <v>43439</v>
      </c>
      <c r="W38" s="7">
        <f t="shared" si="10"/>
        <v>43440</v>
      </c>
      <c r="X38" s="11">
        <f t="shared" si="10"/>
        <v>43441</v>
      </c>
      <c r="Y38" s="10">
        <f t="shared" si="10"/>
        <v>43442</v>
      </c>
      <c r="Z38" s="10">
        <f t="shared" si="10"/>
        <v>43443</v>
      </c>
    </row>
    <row r="39" spans="1:32" s="1" customFormat="1" ht="15">
      <c r="A39" s="6">
        <v>42</v>
      </c>
      <c r="B39" s="14">
        <f t="shared" si="8"/>
        <v>43388</v>
      </c>
      <c r="C39" s="14">
        <f t="shared" si="8"/>
        <v>43389</v>
      </c>
      <c r="D39" s="14">
        <f t="shared" si="8"/>
        <v>43390</v>
      </c>
      <c r="E39" s="12">
        <f t="shared" si="8"/>
        <v>43391</v>
      </c>
      <c r="F39" s="12">
        <f t="shared" si="8"/>
        <v>43392</v>
      </c>
      <c r="G39" s="10">
        <f t="shared" si="8"/>
        <v>43393</v>
      </c>
      <c r="H39" s="10">
        <f t="shared" si="8"/>
        <v>43394</v>
      </c>
      <c r="I39"/>
      <c r="J39" s="6">
        <v>46</v>
      </c>
      <c r="K39" s="14">
        <f t="shared" si="9"/>
        <v>43416</v>
      </c>
      <c r="L39" s="14">
        <f t="shared" si="9"/>
        <v>43417</v>
      </c>
      <c r="M39" s="14">
        <f t="shared" si="9"/>
        <v>43418</v>
      </c>
      <c r="N39" s="14">
        <f t="shared" si="9"/>
        <v>43419</v>
      </c>
      <c r="O39" s="14">
        <f t="shared" si="9"/>
        <v>43420</v>
      </c>
      <c r="P39" s="10">
        <f t="shared" si="9"/>
        <v>43421</v>
      </c>
      <c r="Q39" s="10">
        <f t="shared" si="9"/>
        <v>43422</v>
      </c>
      <c r="R39" s="27"/>
      <c r="S39" s="6">
        <v>50</v>
      </c>
      <c r="T39" s="14">
        <f t="shared" si="10"/>
        <v>43444</v>
      </c>
      <c r="U39" s="14">
        <f t="shared" si="10"/>
        <v>43445</v>
      </c>
      <c r="V39" s="14">
        <f t="shared" si="10"/>
        <v>43446</v>
      </c>
      <c r="W39" s="14">
        <f t="shared" si="10"/>
        <v>43447</v>
      </c>
      <c r="X39" s="14">
        <f t="shared" si="10"/>
        <v>43448</v>
      </c>
      <c r="Y39" s="10">
        <f t="shared" si="10"/>
        <v>43449</v>
      </c>
      <c r="Z39" s="10">
        <f t="shared" si="10"/>
        <v>43450</v>
      </c>
    </row>
    <row r="40" spans="1:32" s="1" customFormat="1" ht="15">
      <c r="A40" s="6">
        <v>43</v>
      </c>
      <c r="B40" s="14">
        <f t="shared" si="8"/>
        <v>43395</v>
      </c>
      <c r="C40" s="14">
        <f t="shared" si="8"/>
        <v>43396</v>
      </c>
      <c r="D40" s="14">
        <f t="shared" si="8"/>
        <v>43397</v>
      </c>
      <c r="E40" s="14">
        <f t="shared" si="8"/>
        <v>43398</v>
      </c>
      <c r="F40" s="14">
        <f t="shared" si="8"/>
        <v>43399</v>
      </c>
      <c r="G40" s="10">
        <f t="shared" si="8"/>
        <v>43400</v>
      </c>
      <c r="H40" s="10">
        <f t="shared" si="8"/>
        <v>43401</v>
      </c>
      <c r="I40"/>
      <c r="J40" s="6">
        <v>47</v>
      </c>
      <c r="K40" s="14">
        <f t="shared" si="9"/>
        <v>43423</v>
      </c>
      <c r="L40" s="14">
        <f t="shared" si="9"/>
        <v>43424</v>
      </c>
      <c r="M40" s="14">
        <f t="shared" si="9"/>
        <v>43425</v>
      </c>
      <c r="N40" s="14">
        <f t="shared" si="9"/>
        <v>43426</v>
      </c>
      <c r="O40" s="14">
        <f t="shared" si="9"/>
        <v>43427</v>
      </c>
      <c r="P40" s="10">
        <f t="shared" si="9"/>
        <v>43428</v>
      </c>
      <c r="Q40" s="10">
        <f t="shared" si="9"/>
        <v>43429</v>
      </c>
      <c r="R40" s="27"/>
      <c r="S40" s="6">
        <v>51</v>
      </c>
      <c r="T40" s="14">
        <f t="shared" si="10"/>
        <v>43451</v>
      </c>
      <c r="U40" s="14">
        <f t="shared" si="10"/>
        <v>43452</v>
      </c>
      <c r="V40" s="14">
        <f t="shared" si="10"/>
        <v>43453</v>
      </c>
      <c r="W40" s="14">
        <f t="shared" si="10"/>
        <v>43454</v>
      </c>
      <c r="X40" s="14">
        <f t="shared" si="10"/>
        <v>43455</v>
      </c>
      <c r="Y40" s="10">
        <f t="shared" si="10"/>
        <v>43456</v>
      </c>
      <c r="Z40" s="10">
        <f t="shared" si="10"/>
        <v>43457</v>
      </c>
    </row>
    <row r="41" spans="1:32" s="1" customFormat="1" ht="15">
      <c r="A41" s="6">
        <v>44</v>
      </c>
      <c r="B41" s="14">
        <f t="shared" si="8"/>
        <v>43402</v>
      </c>
      <c r="C41" s="14">
        <f t="shared" si="8"/>
        <v>43403</v>
      </c>
      <c r="D41" s="14">
        <f t="shared" si="8"/>
        <v>43404</v>
      </c>
      <c r="E41" s="15" t="str">
        <f t="shared" si="8"/>
        <v/>
      </c>
      <c r="F41" s="15" t="str">
        <f t="shared" si="8"/>
        <v/>
      </c>
      <c r="G41" s="10" t="str">
        <f t="shared" si="8"/>
        <v/>
      </c>
      <c r="H41" s="10" t="str">
        <f t="shared" si="8"/>
        <v/>
      </c>
      <c r="I41"/>
      <c r="J41" s="6">
        <v>48</v>
      </c>
      <c r="K41" s="14">
        <f t="shared" si="9"/>
        <v>43430</v>
      </c>
      <c r="L41" s="14">
        <f t="shared" si="9"/>
        <v>43431</v>
      </c>
      <c r="M41" s="14">
        <f t="shared" si="9"/>
        <v>43432</v>
      </c>
      <c r="N41" s="14">
        <f t="shared" si="9"/>
        <v>43433</v>
      </c>
      <c r="O41" s="14">
        <f t="shared" si="9"/>
        <v>43434</v>
      </c>
      <c r="P41" s="15" t="str">
        <f t="shared" si="9"/>
        <v/>
      </c>
      <c r="Q41" s="15" t="str">
        <f t="shared" si="9"/>
        <v/>
      </c>
      <c r="R41" s="27"/>
      <c r="S41" s="6">
        <v>52</v>
      </c>
      <c r="T41" s="13">
        <f t="shared" si="10"/>
        <v>43458</v>
      </c>
      <c r="U41" s="9">
        <f t="shared" si="10"/>
        <v>43459</v>
      </c>
      <c r="V41" s="14">
        <f t="shared" si="10"/>
        <v>43460</v>
      </c>
      <c r="W41" s="14">
        <f t="shared" si="10"/>
        <v>43461</v>
      </c>
      <c r="X41" s="14">
        <f t="shared" si="10"/>
        <v>43462</v>
      </c>
      <c r="Y41" s="10">
        <f t="shared" si="10"/>
        <v>43463</v>
      </c>
      <c r="Z41" s="10">
        <f t="shared" si="10"/>
        <v>43464</v>
      </c>
    </row>
    <row r="42" spans="1:32" s="1" customFormat="1" ht="15">
      <c r="B42" s="15" t="str">
        <f t="shared" si="8"/>
        <v/>
      </c>
      <c r="C42" s="15" t="str">
        <f t="shared" si="8"/>
        <v/>
      </c>
      <c r="D42" s="15" t="str">
        <f t="shared" si="8"/>
        <v/>
      </c>
      <c r="E42" s="15" t="str">
        <f t="shared" si="8"/>
        <v/>
      </c>
      <c r="F42" s="15" t="str">
        <f t="shared" si="8"/>
        <v/>
      </c>
      <c r="G42" s="15" t="str">
        <f t="shared" si="8"/>
        <v/>
      </c>
      <c r="H42" s="15" t="str">
        <f t="shared" si="8"/>
        <v/>
      </c>
      <c r="I42"/>
      <c r="J42" s="26"/>
      <c r="K42" s="15" t="str">
        <f t="shared" si="9"/>
        <v/>
      </c>
      <c r="L42" s="15" t="str">
        <f t="shared" si="9"/>
        <v/>
      </c>
      <c r="M42" s="15" t="str">
        <f t="shared" si="9"/>
        <v/>
      </c>
      <c r="N42" s="15" t="str">
        <f t="shared" si="9"/>
        <v/>
      </c>
      <c r="O42" s="15" t="str">
        <f t="shared" si="9"/>
        <v/>
      </c>
      <c r="P42" s="15" t="str">
        <f t="shared" si="9"/>
        <v/>
      </c>
      <c r="Q42" s="15" t="str">
        <f t="shared" si="9"/>
        <v/>
      </c>
      <c r="R42" s="27"/>
      <c r="S42" s="38">
        <v>53</v>
      </c>
      <c r="T42" s="13">
        <f t="shared" si="10"/>
        <v>43465</v>
      </c>
      <c r="U42" s="15" t="str">
        <f t="shared" si="10"/>
        <v/>
      </c>
      <c r="V42" s="15" t="str">
        <f t="shared" si="10"/>
        <v/>
      </c>
      <c r="W42" s="15" t="str">
        <f t="shared" si="10"/>
        <v/>
      </c>
      <c r="X42" s="15" t="str">
        <f t="shared" si="10"/>
        <v/>
      </c>
      <c r="Y42" s="15" t="str">
        <f t="shared" si="10"/>
        <v/>
      </c>
      <c r="Z42" s="15" t="str">
        <f t="shared" si="10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13">
        <v>2</v>
      </c>
      <c r="E46" s="13">
        <v>3</v>
      </c>
      <c r="F46" s="13">
        <v>4</v>
      </c>
      <c r="G46" s="10">
        <v>5</v>
      </c>
      <c r="H46" s="10">
        <v>6</v>
      </c>
      <c r="T46" s="39"/>
    </row>
    <row r="47" spans="1:32">
      <c r="B47" s="14">
        <v>7</v>
      </c>
      <c r="C47" s="14">
        <v>8</v>
      </c>
      <c r="D47" s="14">
        <v>9</v>
      </c>
      <c r="E47" s="14">
        <v>10</v>
      </c>
      <c r="F47" s="14">
        <v>11</v>
      </c>
      <c r="G47" s="10">
        <v>12</v>
      </c>
      <c r="H47" s="10">
        <v>13</v>
      </c>
    </row>
    <row r="48" spans="1:32">
      <c r="B48" s="20" t="str">
        <f t="shared" ref="B48:H51" si="11">IF(MONTH($T$35)&lt;&gt;MONTH($T$35-(WEEKDAY($T$35,1)-($K$4-1))-IF((WEEKDAY($T$35,1)-($K$4-1))&lt;=0,7,0)+(ROW(B48)-ROW($T$37))*7+(COLUMN(B48)-COLUMN($T$37)+1)),"",$T$35-(WEEKDAY($T$35,1)-($K$4-1))-IF((WEEKDAY($T$35,1)-($K$4-1))&lt;=0,7,0)+(ROW(B48)-ROW($T$37))*7+(COLUMN(B48)-COLUMN($T$37)+1))</f>
        <v/>
      </c>
      <c r="C48" s="20" t="str">
        <f t="shared" si="11"/>
        <v/>
      </c>
      <c r="D48" s="20" t="str">
        <f t="shared" si="11"/>
        <v/>
      </c>
      <c r="E48" s="20" t="str">
        <f t="shared" si="11"/>
        <v/>
      </c>
      <c r="F48" s="20" t="str">
        <f t="shared" si="11"/>
        <v/>
      </c>
      <c r="G48" s="20" t="str">
        <f t="shared" si="11"/>
        <v/>
      </c>
      <c r="H48" s="20" t="str">
        <f t="shared" si="11"/>
        <v/>
      </c>
    </row>
    <row r="49" spans="2:8">
      <c r="B49" s="20" t="str">
        <f t="shared" si="11"/>
        <v/>
      </c>
      <c r="C49" s="20" t="str">
        <f t="shared" si="11"/>
        <v/>
      </c>
      <c r="D49" s="20" t="str">
        <f t="shared" si="11"/>
        <v/>
      </c>
      <c r="E49" s="20" t="str">
        <f t="shared" si="11"/>
        <v/>
      </c>
      <c r="F49" s="20" t="str">
        <f t="shared" si="11"/>
        <v/>
      </c>
      <c r="G49" s="20" t="str">
        <f t="shared" si="11"/>
        <v/>
      </c>
      <c r="H49" s="20" t="str">
        <f t="shared" si="11"/>
        <v/>
      </c>
    </row>
    <row r="50" spans="2:8">
      <c r="B50" s="20" t="str">
        <f t="shared" si="11"/>
        <v/>
      </c>
      <c r="C50" s="20" t="str">
        <f t="shared" si="11"/>
        <v/>
      </c>
      <c r="D50" s="20" t="str">
        <f t="shared" si="11"/>
        <v/>
      </c>
      <c r="E50" s="20" t="str">
        <f t="shared" si="11"/>
        <v/>
      </c>
      <c r="F50" s="20" t="str">
        <f t="shared" si="11"/>
        <v/>
      </c>
      <c r="G50" s="20" t="str">
        <f t="shared" si="11"/>
        <v/>
      </c>
      <c r="H50" s="20" t="str">
        <f t="shared" si="11"/>
        <v/>
      </c>
    </row>
    <row r="51" spans="2:8">
      <c r="B51" s="20" t="str">
        <f t="shared" si="11"/>
        <v/>
      </c>
      <c r="C51" s="20" t="str">
        <f t="shared" si="11"/>
        <v/>
      </c>
      <c r="D51" s="20" t="str">
        <f t="shared" si="11"/>
        <v/>
      </c>
      <c r="E51" s="20" t="str">
        <f t="shared" si="11"/>
        <v/>
      </c>
      <c r="F51" s="20" t="str">
        <f t="shared" si="11"/>
        <v/>
      </c>
      <c r="G51" s="20" t="str">
        <f t="shared" si="11"/>
        <v/>
      </c>
      <c r="H51" s="20" t="str">
        <f t="shared" si="11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211" priority="1" stopIfTrue="1" operator="equal">
      <formula>""</formula>
    </cfRule>
    <cfRule type="cellIs" dxfId="210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95">
    <tabColor rgb="FFFFFF00"/>
    <pageSetUpPr fitToPage="1"/>
  </sheetPr>
  <dimension ref="A1:AS51"/>
  <sheetViews>
    <sheetView showGridLines="0" topLeftCell="A13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245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28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7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2021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13</v>
      </c>
    </row>
    <row r="8" spans="1:45" s="1" customFormat="1" ht="15">
      <c r="B8" s="228">
        <f>DATE($B$4,$F$4,1)</f>
        <v>44197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44228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44256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>44228</v>
      </c>
      <c r="L10" s="134">
        <f t="shared" si="0"/>
        <v>44229</v>
      </c>
      <c r="M10" s="134">
        <f t="shared" si="0"/>
        <v>44230</v>
      </c>
      <c r="N10" s="129"/>
      <c r="O10" s="129"/>
      <c r="P10" s="133"/>
      <c r="Q10" s="133"/>
      <c r="R10" s="34"/>
      <c r="S10" s="128">
        <v>9</v>
      </c>
      <c r="T10" s="134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>44256</v>
      </c>
      <c r="U10" s="134">
        <f t="shared" si="1"/>
        <v>44257</v>
      </c>
      <c r="V10" s="134">
        <f t="shared" si="1"/>
        <v>44258</v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6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224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5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44287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44317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44348</v>
      </c>
      <c r="U17" s="229"/>
      <c r="V17" s="229"/>
      <c r="W17" s="229"/>
      <c r="X17" s="229"/>
      <c r="Y17" s="229"/>
      <c r="Z17" s="230"/>
      <c r="AC17" s="52">
        <v>2020</v>
      </c>
      <c r="AD17" s="233">
        <v>-2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77" t="s">
        <v>22</v>
      </c>
      <c r="AD19" s="237">
        <f>AD18+AD17</f>
        <v>28</v>
      </c>
      <c r="AE19" s="237"/>
    </row>
    <row r="20" spans="1:32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2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32">
        <v>12</v>
      </c>
      <c r="C21" s="132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35">
        <v>10</v>
      </c>
      <c r="L21" s="135">
        <v>11</v>
      </c>
      <c r="M21" s="135">
        <v>12</v>
      </c>
      <c r="N21" s="172">
        <v>13</v>
      </c>
      <c r="O21" s="136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5">
        <v>19</v>
      </c>
      <c r="C22" s="135">
        <v>20</v>
      </c>
      <c r="D22" s="135">
        <v>21</v>
      </c>
      <c r="E22" s="135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114">
        <v>26</v>
      </c>
      <c r="C23" s="114">
        <v>27</v>
      </c>
      <c r="D23" s="114">
        <v>28</v>
      </c>
      <c r="E23" s="114">
        <v>29</v>
      </c>
      <c r="F23" s="114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2">
        <v>21</v>
      </c>
      <c r="U23" s="132">
        <v>22</v>
      </c>
      <c r="V23" s="132">
        <v>23</v>
      </c>
      <c r="W23" s="132">
        <v>24</v>
      </c>
      <c r="X23" s="132">
        <v>25</v>
      </c>
      <c r="Y23" s="171">
        <v>26</v>
      </c>
      <c r="Z23" s="171">
        <v>27</v>
      </c>
      <c r="AC23" s="48">
        <v>2021</v>
      </c>
      <c r="AD23" s="237">
        <f>CONTARPORCOLOR(AC8,B10:Z51)</f>
        <v>29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55">
        <f>AD19-AD23</f>
        <v>-1</v>
      </c>
      <c r="AE24" s="255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44378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44409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44440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5">
        <v>1</v>
      </c>
      <c r="F28" s="135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5">
        <v>1</v>
      </c>
      <c r="W28" s="135">
        <v>2</v>
      </c>
      <c r="X28" s="135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5</v>
      </c>
      <c r="C29" s="132">
        <v>6</v>
      </c>
      <c r="D29" s="132">
        <v>7</v>
      </c>
      <c r="E29" s="132">
        <v>8</v>
      </c>
      <c r="F29" s="132">
        <v>9</v>
      </c>
      <c r="G29" s="171">
        <v>10</v>
      </c>
      <c r="H29" s="171">
        <v>11</v>
      </c>
      <c r="I29"/>
      <c r="J29" s="128">
        <v>32</v>
      </c>
      <c r="K29" s="136">
        <v>2</v>
      </c>
      <c r="L29" s="136">
        <v>3</v>
      </c>
      <c r="M29" s="136">
        <v>4</v>
      </c>
      <c r="N29" s="136">
        <v>5</v>
      </c>
      <c r="O29" s="136">
        <v>6</v>
      </c>
      <c r="P29" s="171">
        <v>7</v>
      </c>
      <c r="Q29" s="171">
        <v>8</v>
      </c>
      <c r="R29" s="126"/>
      <c r="S29" s="128">
        <v>37</v>
      </c>
      <c r="T29" s="135">
        <v>6</v>
      </c>
      <c r="U29" s="135">
        <v>7</v>
      </c>
      <c r="V29" s="172">
        <v>8</v>
      </c>
      <c r="W29" s="136">
        <v>9</v>
      </c>
      <c r="X29" s="136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12</v>
      </c>
      <c r="C30" s="132">
        <v>13</v>
      </c>
      <c r="D30" s="132">
        <v>14</v>
      </c>
      <c r="E30" s="132">
        <v>15</v>
      </c>
      <c r="F30" s="132">
        <v>16</v>
      </c>
      <c r="G30" s="171">
        <v>17</v>
      </c>
      <c r="H30" s="171">
        <v>18</v>
      </c>
      <c r="I30"/>
      <c r="J30" s="128">
        <v>33</v>
      </c>
      <c r="K30" s="136">
        <v>9</v>
      </c>
      <c r="L30" s="136">
        <v>10</v>
      </c>
      <c r="M30" s="136">
        <v>11</v>
      </c>
      <c r="N30" s="136">
        <v>12</v>
      </c>
      <c r="O30" s="136">
        <v>13</v>
      </c>
      <c r="P30" s="171">
        <v>14</v>
      </c>
      <c r="Q30" s="171">
        <v>15</v>
      </c>
      <c r="R30" s="126"/>
      <c r="S30" s="128">
        <v>38</v>
      </c>
      <c r="T30" s="137">
        <v>13</v>
      </c>
      <c r="U30" s="137">
        <v>14</v>
      </c>
      <c r="V30" s="137">
        <v>15</v>
      </c>
      <c r="W30" s="137">
        <v>16</v>
      </c>
      <c r="X30" s="137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19</v>
      </c>
      <c r="C31" s="132">
        <v>20</v>
      </c>
      <c r="D31" s="132">
        <v>21</v>
      </c>
      <c r="E31" s="132">
        <v>22</v>
      </c>
      <c r="F31" s="132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2">
        <v>17</v>
      </c>
      <c r="M31" s="132">
        <v>18</v>
      </c>
      <c r="N31" s="132">
        <v>19</v>
      </c>
      <c r="O31" s="132">
        <v>20</v>
      </c>
      <c r="P31" s="171">
        <v>21</v>
      </c>
      <c r="Q31" s="171">
        <v>22</v>
      </c>
      <c r="R31" s="126"/>
      <c r="S31" s="128">
        <v>39</v>
      </c>
      <c r="T31" s="92">
        <v>20</v>
      </c>
      <c r="U31" s="92">
        <v>21</v>
      </c>
      <c r="V31" s="92">
        <v>22</v>
      </c>
      <c r="W31" s="92">
        <v>23</v>
      </c>
      <c r="X31" s="92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5">
        <v>26</v>
      </c>
      <c r="C32" s="135">
        <v>27</v>
      </c>
      <c r="D32" s="135">
        <v>28</v>
      </c>
      <c r="E32" s="135">
        <v>29</v>
      </c>
      <c r="F32" s="135">
        <v>30</v>
      </c>
      <c r="G32" s="171">
        <v>31</v>
      </c>
      <c r="H32" s="171"/>
      <c r="I32"/>
      <c r="J32" s="128">
        <v>35</v>
      </c>
      <c r="K32" s="132">
        <v>23</v>
      </c>
      <c r="L32" s="132">
        <v>24</v>
      </c>
      <c r="M32" s="132">
        <v>25</v>
      </c>
      <c r="N32" s="132">
        <v>26</v>
      </c>
      <c r="O32" s="132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v>30</v>
      </c>
      <c r="L33" s="135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44470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44501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44531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>44501</v>
      </c>
      <c r="L37" s="134">
        <f t="shared" si="7"/>
        <v>44502</v>
      </c>
      <c r="M37" s="129">
        <f t="shared" si="7"/>
        <v>44503</v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5">
        <v>7</v>
      </c>
      <c r="V38" s="172">
        <v>8</v>
      </c>
      <c r="W38" s="135">
        <v>9</v>
      </c>
      <c r="X38" s="135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6">
        <v>11</v>
      </c>
      <c r="C39" s="172">
        <v>12</v>
      </c>
      <c r="D39" s="135">
        <v>13</v>
      </c>
      <c r="E39" s="135">
        <v>14</v>
      </c>
      <c r="F39" s="135">
        <v>15</v>
      </c>
      <c r="G39" s="171">
        <v>16</v>
      </c>
      <c r="H39" s="171">
        <v>17</v>
      </c>
      <c r="I39"/>
      <c r="J39" s="128">
        <v>46</v>
      </c>
      <c r="K39" s="135">
        <v>8</v>
      </c>
      <c r="L39" s="135">
        <v>9</v>
      </c>
      <c r="M39" s="135">
        <v>10</v>
      </c>
      <c r="N39" s="135">
        <v>11</v>
      </c>
      <c r="O39" s="135">
        <v>12</v>
      </c>
      <c r="P39" s="171">
        <v>13</v>
      </c>
      <c r="Q39" s="171">
        <v>14</v>
      </c>
      <c r="R39" s="126"/>
      <c r="S39" s="128">
        <v>51</v>
      </c>
      <c r="T39" s="135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5">
        <v>20</v>
      </c>
      <c r="U40" s="135">
        <v>21</v>
      </c>
      <c r="V40" s="135">
        <v>22</v>
      </c>
      <c r="W40" s="135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6">
        <v>27</v>
      </c>
      <c r="U41" s="136">
        <v>28</v>
      </c>
      <c r="V41" s="136">
        <v>29</v>
      </c>
      <c r="W41" s="136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9">
        <v>3</v>
      </c>
      <c r="C47" s="9">
        <v>4</v>
      </c>
      <c r="D47" s="9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19" priority="1" stopIfTrue="1" operator="equal">
      <formula>""</formula>
    </cfRule>
    <cfRule type="cellIs" dxfId="118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67">
    <tabColor theme="7" tint="-0.499984740745262"/>
    <pageSetUpPr fitToPage="1"/>
  </sheetPr>
  <dimension ref="A1:AS51"/>
  <sheetViews>
    <sheetView showGridLines="0" zoomScale="85" zoomScaleNormal="85" workbookViewId="0">
      <selection activeCell="F47" sqref="B47:F47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34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32">
        <v>2</v>
      </c>
      <c r="F10" s="13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6">
        <v>10</v>
      </c>
      <c r="L12" s="136">
        <v>11</v>
      </c>
      <c r="M12" s="136">
        <v>12</v>
      </c>
      <c r="N12" s="136">
        <v>13</v>
      </c>
      <c r="O12" s="136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4</v>
      </c>
      <c r="AS12" s="56"/>
    </row>
    <row r="13" spans="1:45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2">
        <v>21</v>
      </c>
      <c r="P13" s="133">
        <v>22</v>
      </c>
      <c r="Q13" s="133">
        <v>23</v>
      </c>
      <c r="R13" s="34"/>
      <c r="S13" s="128">
        <v>12</v>
      </c>
      <c r="T13" s="132">
        <v>16</v>
      </c>
      <c r="U13" s="132">
        <v>17</v>
      </c>
      <c r="V13" s="132">
        <v>18</v>
      </c>
      <c r="W13" s="132">
        <v>19</v>
      </c>
      <c r="X13" s="132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6">
        <v>23</v>
      </c>
      <c r="U14" s="136">
        <v>24</v>
      </c>
      <c r="V14" s="136">
        <v>25</v>
      </c>
      <c r="W14" s="136">
        <v>26</v>
      </c>
      <c r="X14" s="136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222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4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34</v>
      </c>
      <c r="AE19" s="237"/>
    </row>
    <row r="20" spans="1:32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5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5">
        <v>15</v>
      </c>
      <c r="U22" s="135">
        <v>16</v>
      </c>
      <c r="V22" s="135">
        <v>17</v>
      </c>
      <c r="W22" s="135">
        <v>18</v>
      </c>
      <c r="X22" s="135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5">
        <v>22</v>
      </c>
      <c r="U23" s="135">
        <v>23</v>
      </c>
      <c r="V23" s="135">
        <v>24</v>
      </c>
      <c r="W23" s="135">
        <v>25</v>
      </c>
      <c r="X23" s="136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31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111" t="s">
        <v>122</v>
      </c>
      <c r="AD24" s="255">
        <f>AD19-AD23</f>
        <v>3</v>
      </c>
      <c r="AE24" s="255"/>
      <c r="AF24" s="32" t="s">
        <v>198</v>
      </c>
    </row>
    <row r="25" spans="1:32" s="1" customFormat="1" ht="15.75" thickTop="1">
      <c r="I25"/>
      <c r="J25" s="26"/>
      <c r="L25" s="29"/>
      <c r="R25" s="126"/>
      <c r="AC25" s="49"/>
      <c r="AD25" s="53" t="s">
        <v>220</v>
      </c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 t="s">
        <v>29</v>
      </c>
      <c r="AD26" s="80" t="s">
        <v>30</v>
      </c>
      <c r="AE26" s="80" t="s">
        <v>31</v>
      </c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 t="s">
        <v>32</v>
      </c>
      <c r="AD27" s="80">
        <f>AE14*8</f>
        <v>1776</v>
      </c>
      <c r="AE27" s="80" t="s">
        <v>109</v>
      </c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6">
        <f t="shared" si="4"/>
        <v>44014</v>
      </c>
      <c r="F28" s="136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5">
        <f t="shared" si="6"/>
        <v>44075</v>
      </c>
      <c r="V28" s="135">
        <f t="shared" si="6"/>
        <v>44076</v>
      </c>
      <c r="W28" s="135">
        <f t="shared" si="6"/>
        <v>44077</v>
      </c>
      <c r="X28" s="135">
        <f t="shared" si="6"/>
        <v>44078</v>
      </c>
      <c r="Y28" s="133">
        <v>5</v>
      </c>
      <c r="Z28" s="133">
        <v>6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6</v>
      </c>
      <c r="C29" s="132">
        <v>7</v>
      </c>
      <c r="D29" s="132">
        <v>8</v>
      </c>
      <c r="E29" s="132">
        <v>9</v>
      </c>
      <c r="F29" s="132">
        <v>10</v>
      </c>
      <c r="G29" s="133">
        <v>11</v>
      </c>
      <c r="H29" s="133">
        <v>12</v>
      </c>
      <c r="I29"/>
      <c r="J29" s="128">
        <v>32</v>
      </c>
      <c r="K29" s="135">
        <v>3</v>
      </c>
      <c r="L29" s="135">
        <v>4</v>
      </c>
      <c r="M29" s="135">
        <v>5</v>
      </c>
      <c r="N29" s="135">
        <v>6</v>
      </c>
      <c r="O29" s="135">
        <v>7</v>
      </c>
      <c r="P29" s="133">
        <v>8</v>
      </c>
      <c r="Q29" s="133">
        <v>9</v>
      </c>
      <c r="R29" s="126"/>
      <c r="S29" s="128">
        <v>37</v>
      </c>
      <c r="T29" s="136">
        <v>7</v>
      </c>
      <c r="U29" s="131">
        <v>8</v>
      </c>
      <c r="V29" s="136">
        <v>9</v>
      </c>
      <c r="W29" s="136">
        <v>10</v>
      </c>
      <c r="X29" s="136">
        <v>11</v>
      </c>
      <c r="Y29" s="133">
        <v>12</v>
      </c>
      <c r="Z29" s="133">
        <v>13</v>
      </c>
      <c r="AC29" s="49"/>
      <c r="AD29" s="80" t="s">
        <v>117</v>
      </c>
      <c r="AE29" s="80" t="s">
        <v>129</v>
      </c>
      <c r="AF29" s="32"/>
    </row>
    <row r="30" spans="1:32" s="1" customFormat="1" ht="16.5" thickTop="1" thickBot="1">
      <c r="A30" s="128">
        <v>29</v>
      </c>
      <c r="B30" s="132">
        <v>13</v>
      </c>
      <c r="C30" s="132">
        <v>14</v>
      </c>
      <c r="D30" s="132">
        <v>15</v>
      </c>
      <c r="E30" s="132">
        <v>16</v>
      </c>
      <c r="F30" s="132">
        <v>17</v>
      </c>
      <c r="G30" s="133">
        <v>18</v>
      </c>
      <c r="H30" s="133">
        <v>19</v>
      </c>
      <c r="I30"/>
      <c r="J30" s="128">
        <v>33</v>
      </c>
      <c r="K30" s="135">
        <v>10</v>
      </c>
      <c r="L30" s="136">
        <v>11</v>
      </c>
      <c r="M30" s="136">
        <v>12</v>
      </c>
      <c r="N30" s="136">
        <v>13</v>
      </c>
      <c r="O30" s="136">
        <v>14</v>
      </c>
      <c r="P30" s="131">
        <v>15</v>
      </c>
      <c r="Q30" s="133">
        <v>16</v>
      </c>
      <c r="R30" s="126"/>
      <c r="S30" s="128">
        <v>38</v>
      </c>
      <c r="T30" s="137">
        <v>14</v>
      </c>
      <c r="U30" s="137">
        <v>15</v>
      </c>
      <c r="V30" s="137">
        <v>16</v>
      </c>
      <c r="W30" s="137">
        <v>17</v>
      </c>
      <c r="X30" s="137">
        <v>18</v>
      </c>
      <c r="Y30" s="138">
        <v>19</v>
      </c>
      <c r="Z30" s="138">
        <v>20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20</v>
      </c>
      <c r="C31" s="132">
        <v>21</v>
      </c>
      <c r="D31" s="132">
        <v>22</v>
      </c>
      <c r="E31" s="135">
        <v>23</v>
      </c>
      <c r="F31" s="132">
        <v>24</v>
      </c>
      <c r="G31" s="131">
        <v>25</v>
      </c>
      <c r="H31" s="133">
        <v>26</v>
      </c>
      <c r="I31"/>
      <c r="J31" s="128">
        <v>34</v>
      </c>
      <c r="K31" s="132">
        <v>17</v>
      </c>
      <c r="L31" s="132">
        <v>18</v>
      </c>
      <c r="M31" s="132">
        <v>19</v>
      </c>
      <c r="N31" s="132">
        <v>20</v>
      </c>
      <c r="O31" s="132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49"/>
      <c r="AD31" s="49"/>
      <c r="AE31" s="49"/>
    </row>
    <row r="32" spans="1:32" s="1" customFormat="1" ht="16.5" thickTop="1" thickBot="1">
      <c r="A32" s="128">
        <v>31</v>
      </c>
      <c r="B32" s="135">
        <v>27</v>
      </c>
      <c r="C32" s="135">
        <v>28</v>
      </c>
      <c r="D32" s="135">
        <v>29</v>
      </c>
      <c r="E32" s="136">
        <v>30</v>
      </c>
      <c r="F32" s="135">
        <v>31</v>
      </c>
      <c r="G32" s="133"/>
      <c r="H32" s="133"/>
      <c r="I32"/>
      <c r="J32" s="128">
        <v>35</v>
      </c>
      <c r="K32" s="132">
        <v>24</v>
      </c>
      <c r="L32" s="132">
        <v>25</v>
      </c>
      <c r="M32" s="132">
        <v>26</v>
      </c>
      <c r="N32" s="132">
        <v>27</v>
      </c>
      <c r="O32" s="132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  <c r="AC33" s="32" t="s">
        <v>164</v>
      </c>
    </row>
    <row r="34" spans="1:32" s="1" customFormat="1" ht="15.75" thickTop="1">
      <c r="I34"/>
      <c r="J34" s="26"/>
      <c r="R34" s="126"/>
      <c r="AC34" s="32" t="s">
        <v>165</v>
      </c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  <c r="AC35" s="32" t="s">
        <v>205</v>
      </c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6</v>
      </c>
      <c r="D38" s="132">
        <v>7</v>
      </c>
      <c r="E38" s="132">
        <v>8</v>
      </c>
      <c r="F38" s="132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2">
        <v>3</v>
      </c>
      <c r="M38" s="132">
        <v>4</v>
      </c>
      <c r="N38" s="132">
        <v>5</v>
      </c>
      <c r="O38" s="132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2">
        <v>9</v>
      </c>
      <c r="W38" s="132">
        <v>10</v>
      </c>
      <c r="X38" s="132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2">
        <v>13</v>
      </c>
      <c r="D39" s="132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5">
        <v>21</v>
      </c>
      <c r="U40" s="135">
        <v>22</v>
      </c>
      <c r="V40" s="135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6">
        <v>28</v>
      </c>
      <c r="U41" s="136">
        <v>29</v>
      </c>
      <c r="V41" s="136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A46">
        <v>1</v>
      </c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A47">
        <v>2</v>
      </c>
      <c r="B47" s="9">
        <v>4</v>
      </c>
      <c r="C47" s="9">
        <v>5</v>
      </c>
      <c r="D47" s="94">
        <v>6</v>
      </c>
      <c r="E47" s="9">
        <v>7</v>
      </c>
      <c r="F47" s="9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17" priority="1" stopIfTrue="1" operator="equal">
      <formula>""</formula>
    </cfRule>
    <cfRule type="cellIs" dxfId="116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59">
    <tabColor theme="7" tint="-0.249977111117893"/>
  </sheetPr>
  <dimension ref="A1:AS51"/>
  <sheetViews>
    <sheetView showGridLines="0" topLeftCell="A13" workbookViewId="0">
      <selection activeCell="AG52" sqref="AG52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73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8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">
        <v>74</v>
      </c>
      <c r="C9" s="5" t="str">
        <f>INDEX({"D","L","M","X","J","V","S"},1+MOD($K$4+2-2,7))</f>
        <v>M</v>
      </c>
      <c r="D9" s="5" t="s">
        <v>75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14">
        <f t="shared" si="0"/>
        <v>43102</v>
      </c>
      <c r="D10" s="14">
        <f t="shared" si="0"/>
        <v>43103</v>
      </c>
      <c r="E10" s="14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">
        <v>51</v>
      </c>
      <c r="U10" s="15" t="s">
        <v>51</v>
      </c>
      <c r="V10" s="20" t="s">
        <v>51</v>
      </c>
      <c r="W10" s="14">
        <v>43160</v>
      </c>
      <c r="X10" s="14">
        <v>43161</v>
      </c>
      <c r="Y10" s="10">
        <v>43162</v>
      </c>
      <c r="Z10" s="10"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8">
        <f t="shared" si="0"/>
        <v>43108</v>
      </c>
      <c r="C11" s="8">
        <f t="shared" si="0"/>
        <v>43109</v>
      </c>
      <c r="D11" s="8">
        <f t="shared" si="0"/>
        <v>43110</v>
      </c>
      <c r="E11" s="8">
        <f t="shared" si="0"/>
        <v>43111</v>
      </c>
      <c r="F11" s="8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v>43164</v>
      </c>
      <c r="U11" s="14">
        <v>43165</v>
      </c>
      <c r="V11" s="14">
        <v>43166</v>
      </c>
      <c r="W11" s="14">
        <v>43167</v>
      </c>
      <c r="X11" s="14">
        <v>43168</v>
      </c>
      <c r="Y11" s="10">
        <v>43169</v>
      </c>
      <c r="Z11" s="10"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v>43171</v>
      </c>
      <c r="U12" s="14">
        <v>43172</v>
      </c>
      <c r="V12" s="14">
        <v>43173</v>
      </c>
      <c r="W12" s="14">
        <v>43174</v>
      </c>
      <c r="X12" s="14">
        <v>43175</v>
      </c>
      <c r="Y12" s="10">
        <v>43176</v>
      </c>
      <c r="Z12" s="10"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3">
        <v>43178</v>
      </c>
      <c r="U13" s="13">
        <v>43179</v>
      </c>
      <c r="V13" s="13">
        <v>43180</v>
      </c>
      <c r="W13" s="13">
        <v>43181</v>
      </c>
      <c r="X13" s="13">
        <v>43182</v>
      </c>
      <c r="Y13" s="10">
        <v>43183</v>
      </c>
      <c r="Z13" s="10"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4">
        <v>43185</v>
      </c>
      <c r="U14" s="14">
        <v>43186</v>
      </c>
      <c r="V14" s="14">
        <v>43187</v>
      </c>
      <c r="W14" s="9">
        <v>43188</v>
      </c>
      <c r="X14" s="9">
        <v>43189</v>
      </c>
      <c r="Y14" s="10">
        <v>43190</v>
      </c>
      <c r="Z14" s="15" t="s">
        <v>51</v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">
        <v>51</v>
      </c>
      <c r="U15" s="15" t="s">
        <v>51</v>
      </c>
      <c r="V15" s="15" t="s">
        <v>51</v>
      </c>
      <c r="W15" s="15" t="s">
        <v>51</v>
      </c>
      <c r="X15" s="15" t="s">
        <v>51</v>
      </c>
      <c r="Y15" s="15" t="s">
        <v>51</v>
      </c>
      <c r="Z15" s="15" t="s">
        <v>51</v>
      </c>
    </row>
    <row r="16" spans="1:45" s="1" customFormat="1" ht="15">
      <c r="I16"/>
      <c r="J16" s="26"/>
      <c r="R16" s="34"/>
      <c r="AC16" s="232" t="s">
        <v>57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6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2</v>
      </c>
      <c r="AE18" s="234"/>
    </row>
    <row r="19" spans="1:32" s="1" customFormat="1" ht="15">
      <c r="B19" s="15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2"/>
        <v/>
      </c>
      <c r="D19" s="15" t="str">
        <f t="shared" si="2"/>
        <v/>
      </c>
      <c r="E19" s="15" t="str">
        <f t="shared" si="2"/>
        <v/>
      </c>
      <c r="F19" s="15" t="str">
        <f t="shared" si="2"/>
        <v/>
      </c>
      <c r="G19" s="10" t="str">
        <f t="shared" si="2"/>
        <v/>
      </c>
      <c r="H19" s="10">
        <f t="shared" si="2"/>
        <v>43191</v>
      </c>
      <c r="I19"/>
      <c r="J19" s="6">
        <v>18</v>
      </c>
      <c r="K19" s="28" t="str">
        <f t="shared" ref="K19:Q24" si="3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3"/>
        <v>43221</v>
      </c>
      <c r="M19" s="14">
        <f t="shared" si="3"/>
        <v>43222</v>
      </c>
      <c r="N19" s="14">
        <f t="shared" si="3"/>
        <v>43223</v>
      </c>
      <c r="O19" s="14">
        <f t="shared" si="3"/>
        <v>43224</v>
      </c>
      <c r="P19" s="10">
        <f t="shared" si="3"/>
        <v>43225</v>
      </c>
      <c r="Q19" s="10">
        <f t="shared" si="3"/>
        <v>43226</v>
      </c>
      <c r="R19" s="27"/>
      <c r="S19" s="6">
        <v>22</v>
      </c>
      <c r="T19" s="15" t="str">
        <f t="shared" ref="T19:Z24" si="4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4"/>
        <v/>
      </c>
      <c r="V19" s="15" t="str">
        <f t="shared" si="4"/>
        <v/>
      </c>
      <c r="W19" s="15" t="str">
        <f t="shared" si="4"/>
        <v/>
      </c>
      <c r="X19" s="14">
        <f t="shared" si="4"/>
        <v>43252</v>
      </c>
      <c r="Y19" s="10">
        <f t="shared" si="4"/>
        <v>43253</v>
      </c>
      <c r="Z19" s="10">
        <f t="shared" si="4"/>
        <v>43254</v>
      </c>
      <c r="AC19" s="51" t="s">
        <v>22</v>
      </c>
      <c r="AD19" s="237">
        <f>AD18+AD17</f>
        <v>8</v>
      </c>
      <c r="AE19" s="237"/>
      <c r="AF19" s="32" t="s">
        <v>112</v>
      </c>
    </row>
    <row r="20" spans="1:32" s="1" customFormat="1" ht="15">
      <c r="A20" s="6">
        <v>14</v>
      </c>
      <c r="B20" s="14">
        <f t="shared" si="2"/>
        <v>43192</v>
      </c>
      <c r="C20" s="14">
        <f t="shared" si="2"/>
        <v>43193</v>
      </c>
      <c r="D20" s="14">
        <f t="shared" si="2"/>
        <v>43194</v>
      </c>
      <c r="E20" s="14">
        <f t="shared" si="2"/>
        <v>43195</v>
      </c>
      <c r="F20" s="14">
        <f t="shared" si="2"/>
        <v>43196</v>
      </c>
      <c r="G20" s="10">
        <f t="shared" si="2"/>
        <v>43197</v>
      </c>
      <c r="H20" s="10">
        <f t="shared" si="2"/>
        <v>43198</v>
      </c>
      <c r="I20"/>
      <c r="J20" s="6">
        <v>19</v>
      </c>
      <c r="K20" s="14">
        <f t="shared" si="3"/>
        <v>43227</v>
      </c>
      <c r="L20" s="14">
        <f t="shared" si="3"/>
        <v>43228</v>
      </c>
      <c r="M20" s="14">
        <f t="shared" si="3"/>
        <v>43229</v>
      </c>
      <c r="N20" s="14">
        <f t="shared" si="3"/>
        <v>43230</v>
      </c>
      <c r="O20" s="14">
        <f t="shared" si="3"/>
        <v>43231</v>
      </c>
      <c r="P20" s="10">
        <f t="shared" si="3"/>
        <v>43232</v>
      </c>
      <c r="Q20" s="10">
        <f t="shared" si="3"/>
        <v>43233</v>
      </c>
      <c r="R20" s="27"/>
      <c r="S20" s="6">
        <v>23</v>
      </c>
      <c r="T20" s="14">
        <f t="shared" si="4"/>
        <v>43255</v>
      </c>
      <c r="U20" s="14">
        <f t="shared" si="4"/>
        <v>43256</v>
      </c>
      <c r="V20" s="14">
        <f t="shared" si="4"/>
        <v>43257</v>
      </c>
      <c r="W20" s="14">
        <f t="shared" si="4"/>
        <v>43258</v>
      </c>
      <c r="X20" s="14">
        <f t="shared" si="4"/>
        <v>43259</v>
      </c>
      <c r="Y20" s="10">
        <f t="shared" si="4"/>
        <v>43260</v>
      </c>
      <c r="Z20" s="10">
        <f t="shared" si="4"/>
        <v>43261</v>
      </c>
    </row>
    <row r="21" spans="1:32" s="1" customFormat="1" ht="15">
      <c r="A21" s="6">
        <v>15</v>
      </c>
      <c r="B21" s="14">
        <f t="shared" si="2"/>
        <v>43199</v>
      </c>
      <c r="C21" s="14">
        <f t="shared" si="2"/>
        <v>43200</v>
      </c>
      <c r="D21" s="14">
        <f t="shared" si="2"/>
        <v>43201</v>
      </c>
      <c r="E21" s="14">
        <f t="shared" si="2"/>
        <v>43202</v>
      </c>
      <c r="F21" s="14">
        <f t="shared" si="2"/>
        <v>43203</v>
      </c>
      <c r="G21" s="10">
        <f t="shared" si="2"/>
        <v>43204</v>
      </c>
      <c r="H21" s="10">
        <f t="shared" si="2"/>
        <v>43205</v>
      </c>
      <c r="I21"/>
      <c r="J21" s="6">
        <v>20</v>
      </c>
      <c r="K21" s="9">
        <f t="shared" si="3"/>
        <v>43234</v>
      </c>
      <c r="L21" s="14">
        <f t="shared" si="3"/>
        <v>43235</v>
      </c>
      <c r="M21" s="14">
        <f t="shared" si="3"/>
        <v>43236</v>
      </c>
      <c r="N21" s="14">
        <f t="shared" si="3"/>
        <v>43237</v>
      </c>
      <c r="O21" s="14">
        <f t="shared" si="3"/>
        <v>43238</v>
      </c>
      <c r="P21" s="10">
        <f t="shared" si="3"/>
        <v>43239</v>
      </c>
      <c r="Q21" s="10">
        <f t="shared" si="3"/>
        <v>43240</v>
      </c>
      <c r="R21" s="27"/>
      <c r="S21" s="6">
        <v>24</v>
      </c>
      <c r="T21" s="14">
        <f t="shared" si="4"/>
        <v>43262</v>
      </c>
      <c r="U21" s="14">
        <f t="shared" si="4"/>
        <v>43263</v>
      </c>
      <c r="V21" s="14">
        <f t="shared" si="4"/>
        <v>43264</v>
      </c>
      <c r="W21" s="14">
        <f t="shared" si="4"/>
        <v>43265</v>
      </c>
      <c r="X21" s="14">
        <f t="shared" si="4"/>
        <v>43266</v>
      </c>
      <c r="Y21" s="10">
        <f t="shared" si="4"/>
        <v>43267</v>
      </c>
      <c r="Z21" s="10">
        <f t="shared" si="4"/>
        <v>43268</v>
      </c>
    </row>
    <row r="22" spans="1:32" s="1" customFormat="1" ht="15">
      <c r="A22" s="6">
        <v>16</v>
      </c>
      <c r="B22" s="14">
        <f t="shared" si="2"/>
        <v>43206</v>
      </c>
      <c r="C22" s="14">
        <f t="shared" si="2"/>
        <v>43207</v>
      </c>
      <c r="D22" s="14">
        <f t="shared" si="2"/>
        <v>43208</v>
      </c>
      <c r="E22" s="14">
        <f t="shared" si="2"/>
        <v>43209</v>
      </c>
      <c r="F22" s="14">
        <f t="shared" si="2"/>
        <v>43210</v>
      </c>
      <c r="G22" s="10">
        <f t="shared" si="2"/>
        <v>43211</v>
      </c>
      <c r="H22" s="10">
        <f t="shared" si="2"/>
        <v>43212</v>
      </c>
      <c r="I22"/>
      <c r="J22" s="6">
        <v>21</v>
      </c>
      <c r="K22" s="14">
        <f t="shared" si="3"/>
        <v>43241</v>
      </c>
      <c r="L22" s="14">
        <f t="shared" si="3"/>
        <v>43242</v>
      </c>
      <c r="M22" s="14">
        <f t="shared" si="3"/>
        <v>43243</v>
      </c>
      <c r="N22" s="14">
        <f t="shared" si="3"/>
        <v>43244</v>
      </c>
      <c r="O22" s="14">
        <f t="shared" si="3"/>
        <v>43245</v>
      </c>
      <c r="P22" s="10">
        <f t="shared" si="3"/>
        <v>43246</v>
      </c>
      <c r="Q22" s="10">
        <f t="shared" si="3"/>
        <v>43247</v>
      </c>
      <c r="R22" s="27"/>
      <c r="S22" s="6">
        <v>25</v>
      </c>
      <c r="T22" s="14">
        <f t="shared" si="4"/>
        <v>43269</v>
      </c>
      <c r="U22" s="14">
        <f t="shared" si="4"/>
        <v>43270</v>
      </c>
      <c r="V22" s="14">
        <f t="shared" si="4"/>
        <v>43271</v>
      </c>
      <c r="W22" s="14">
        <f t="shared" si="4"/>
        <v>43272</v>
      </c>
      <c r="X22" s="14">
        <f t="shared" si="4"/>
        <v>43273</v>
      </c>
      <c r="Y22" s="10">
        <f t="shared" si="4"/>
        <v>43274</v>
      </c>
      <c r="Z22" s="10">
        <f t="shared" si="4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2"/>
        <v>43213</v>
      </c>
      <c r="C23" s="14">
        <f t="shared" si="2"/>
        <v>43214</v>
      </c>
      <c r="D23" s="14">
        <f t="shared" si="2"/>
        <v>43215</v>
      </c>
      <c r="E23" s="14">
        <f t="shared" si="2"/>
        <v>43216</v>
      </c>
      <c r="F23" s="14">
        <f t="shared" si="2"/>
        <v>43217</v>
      </c>
      <c r="G23" s="10">
        <f t="shared" si="2"/>
        <v>43218</v>
      </c>
      <c r="H23" s="10">
        <f t="shared" si="2"/>
        <v>43219</v>
      </c>
      <c r="I23"/>
      <c r="J23" s="6">
        <v>22</v>
      </c>
      <c r="K23" s="14">
        <f t="shared" si="3"/>
        <v>43248</v>
      </c>
      <c r="L23" s="14">
        <f t="shared" si="3"/>
        <v>43249</v>
      </c>
      <c r="M23" s="14">
        <f t="shared" si="3"/>
        <v>43250</v>
      </c>
      <c r="N23" s="14">
        <f t="shared" si="3"/>
        <v>43251</v>
      </c>
      <c r="O23" s="15" t="str">
        <f t="shared" si="3"/>
        <v/>
      </c>
      <c r="P23" s="15" t="str">
        <f t="shared" si="3"/>
        <v/>
      </c>
      <c r="Q23" s="15" t="str">
        <f t="shared" si="3"/>
        <v/>
      </c>
      <c r="R23" s="27"/>
      <c r="S23" s="6">
        <v>26</v>
      </c>
      <c r="T23" s="14">
        <f t="shared" si="4"/>
        <v>43276</v>
      </c>
      <c r="U23" s="14">
        <f t="shared" si="4"/>
        <v>43277</v>
      </c>
      <c r="V23" s="14">
        <f t="shared" si="4"/>
        <v>43278</v>
      </c>
      <c r="W23" s="14">
        <f t="shared" si="4"/>
        <v>43279</v>
      </c>
      <c r="X23" s="14">
        <f t="shared" si="4"/>
        <v>43280</v>
      </c>
      <c r="Y23" s="10">
        <f t="shared" si="4"/>
        <v>43281</v>
      </c>
      <c r="Z23" s="15" t="str">
        <f t="shared" si="4"/>
        <v/>
      </c>
      <c r="AC23" s="48">
        <v>2017</v>
      </c>
      <c r="AD23" s="258">
        <f>CONTARPORCOLOR(AC8,B8:Z48)</f>
        <v>30</v>
      </c>
      <c r="AE23" s="258"/>
    </row>
    <row r="24" spans="1:32" s="1" customFormat="1" ht="15">
      <c r="A24" s="6">
        <v>18</v>
      </c>
      <c r="B24" s="13">
        <f t="shared" si="2"/>
        <v>43220</v>
      </c>
      <c r="C24" s="15" t="str">
        <f t="shared" si="2"/>
        <v/>
      </c>
      <c r="D24" s="15" t="str">
        <f t="shared" si="2"/>
        <v/>
      </c>
      <c r="E24" s="15" t="str">
        <f t="shared" si="2"/>
        <v/>
      </c>
      <c r="F24" s="15" t="str">
        <f t="shared" si="2"/>
        <v/>
      </c>
      <c r="G24" s="15" t="str">
        <f t="shared" si="2"/>
        <v/>
      </c>
      <c r="H24" s="15" t="str">
        <f t="shared" si="2"/>
        <v/>
      </c>
      <c r="I24"/>
      <c r="J24" s="26"/>
      <c r="K24" s="15" t="str">
        <f t="shared" si="3"/>
        <v/>
      </c>
      <c r="L24" s="15" t="str">
        <f t="shared" si="3"/>
        <v/>
      </c>
      <c r="M24" s="15" t="str">
        <f t="shared" si="3"/>
        <v/>
      </c>
      <c r="N24" s="15" t="str">
        <f t="shared" si="3"/>
        <v/>
      </c>
      <c r="O24" s="15" t="str">
        <f t="shared" si="3"/>
        <v/>
      </c>
      <c r="P24" s="15" t="str">
        <f t="shared" si="3"/>
        <v/>
      </c>
      <c r="Q24" s="15" t="str">
        <f t="shared" si="3"/>
        <v/>
      </c>
      <c r="R24" s="27"/>
      <c r="T24" s="15" t="str">
        <f t="shared" si="4"/>
        <v/>
      </c>
      <c r="U24" s="15" t="str">
        <f t="shared" si="4"/>
        <v/>
      </c>
      <c r="V24" s="15" t="str">
        <f t="shared" si="4"/>
        <v/>
      </c>
      <c r="W24" s="15" t="str">
        <f t="shared" si="4"/>
        <v/>
      </c>
      <c r="X24" s="15" t="str">
        <f t="shared" si="4"/>
        <v/>
      </c>
      <c r="Y24" s="15" t="str">
        <f t="shared" si="4"/>
        <v/>
      </c>
      <c r="Z24" s="15" t="str">
        <f t="shared" si="4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5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5"/>
        <v/>
      </c>
      <c r="D28" s="15" t="str">
        <f t="shared" si="5"/>
        <v/>
      </c>
      <c r="E28" s="15" t="str">
        <f t="shared" si="5"/>
        <v/>
      </c>
      <c r="F28" s="15" t="str">
        <f t="shared" si="5"/>
        <v/>
      </c>
      <c r="G28" s="10" t="str">
        <f t="shared" si="5"/>
        <v/>
      </c>
      <c r="H28" s="10">
        <f t="shared" si="5"/>
        <v>43282</v>
      </c>
      <c r="I28"/>
      <c r="J28" s="6">
        <v>31</v>
      </c>
      <c r="K28" s="15" t="str">
        <f t="shared" ref="K28:Q33" si="6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6"/>
        <v/>
      </c>
      <c r="M28" s="14">
        <f t="shared" si="6"/>
        <v>43313</v>
      </c>
      <c r="N28" s="14">
        <f t="shared" si="6"/>
        <v>43314</v>
      </c>
      <c r="O28" s="14">
        <f t="shared" si="6"/>
        <v>43315</v>
      </c>
      <c r="P28" s="10">
        <f t="shared" si="6"/>
        <v>43316</v>
      </c>
      <c r="Q28" s="10">
        <f t="shared" si="6"/>
        <v>43317</v>
      </c>
      <c r="R28" s="27"/>
      <c r="S28" s="6">
        <v>35</v>
      </c>
      <c r="T28" s="15" t="str">
        <f t="shared" ref="T28:Z33" si="7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7"/>
        <v/>
      </c>
      <c r="V28" s="15" t="str">
        <f t="shared" si="7"/>
        <v/>
      </c>
      <c r="W28" s="15" t="str">
        <f t="shared" si="7"/>
        <v/>
      </c>
      <c r="X28" s="35" t="str">
        <f t="shared" si="7"/>
        <v/>
      </c>
      <c r="Y28" s="10">
        <f t="shared" si="7"/>
        <v>43344</v>
      </c>
      <c r="Z28" s="10">
        <f t="shared" si="7"/>
        <v>43345</v>
      </c>
      <c r="AC28" s="49"/>
      <c r="AD28" s="49"/>
      <c r="AE28" s="49"/>
    </row>
    <row r="29" spans="1:32" s="1" customFormat="1" ht="15">
      <c r="A29" s="6">
        <v>27</v>
      </c>
      <c r="B29" s="14">
        <f t="shared" si="5"/>
        <v>43283</v>
      </c>
      <c r="C29" s="14">
        <f t="shared" si="5"/>
        <v>43284</v>
      </c>
      <c r="D29" s="14">
        <f t="shared" si="5"/>
        <v>43285</v>
      </c>
      <c r="E29" s="13">
        <f t="shared" si="5"/>
        <v>43286</v>
      </c>
      <c r="F29" s="14">
        <f t="shared" si="5"/>
        <v>43287</v>
      </c>
      <c r="G29" s="10">
        <f t="shared" si="5"/>
        <v>43288</v>
      </c>
      <c r="H29" s="10">
        <f t="shared" si="5"/>
        <v>43289</v>
      </c>
      <c r="I29"/>
      <c r="J29" s="6">
        <v>32</v>
      </c>
      <c r="K29" s="14">
        <f t="shared" si="6"/>
        <v>43318</v>
      </c>
      <c r="L29" s="14">
        <f t="shared" si="6"/>
        <v>43319</v>
      </c>
      <c r="M29" s="14">
        <f t="shared" si="6"/>
        <v>43320</v>
      </c>
      <c r="N29" s="14">
        <f t="shared" si="6"/>
        <v>43321</v>
      </c>
      <c r="O29" s="14">
        <f t="shared" si="6"/>
        <v>43322</v>
      </c>
      <c r="P29" s="10">
        <f t="shared" si="6"/>
        <v>43323</v>
      </c>
      <c r="Q29" s="10">
        <f t="shared" si="6"/>
        <v>43324</v>
      </c>
      <c r="R29" s="27"/>
      <c r="S29" s="6">
        <v>36</v>
      </c>
      <c r="T29" s="82">
        <f t="shared" si="7"/>
        <v>43346</v>
      </c>
      <c r="U29" s="82">
        <f t="shared" si="7"/>
        <v>43347</v>
      </c>
      <c r="V29" s="82">
        <f t="shared" si="7"/>
        <v>43348</v>
      </c>
      <c r="W29" s="13">
        <f t="shared" si="7"/>
        <v>43349</v>
      </c>
      <c r="X29" s="13">
        <f t="shared" si="7"/>
        <v>43350</v>
      </c>
      <c r="Y29" s="10">
        <f t="shared" si="7"/>
        <v>43351</v>
      </c>
      <c r="Z29" s="10">
        <f t="shared" si="7"/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5"/>
        <v>43290</v>
      </c>
      <c r="C30" s="14">
        <f t="shared" si="5"/>
        <v>43291</v>
      </c>
      <c r="D30" s="14">
        <f t="shared" si="5"/>
        <v>43292</v>
      </c>
      <c r="E30" s="14">
        <f t="shared" si="5"/>
        <v>43293</v>
      </c>
      <c r="F30" s="14">
        <f t="shared" si="5"/>
        <v>43294</v>
      </c>
      <c r="G30" s="10">
        <f t="shared" si="5"/>
        <v>43295</v>
      </c>
      <c r="H30" s="10">
        <f t="shared" si="5"/>
        <v>43296</v>
      </c>
      <c r="I30"/>
      <c r="J30" s="6">
        <v>33</v>
      </c>
      <c r="K30" s="14">
        <f t="shared" si="6"/>
        <v>43325</v>
      </c>
      <c r="L30" s="14">
        <f t="shared" si="6"/>
        <v>43326</v>
      </c>
      <c r="M30" s="9">
        <f t="shared" si="6"/>
        <v>43327</v>
      </c>
      <c r="N30" s="14">
        <f t="shared" si="6"/>
        <v>43328</v>
      </c>
      <c r="O30" s="14">
        <f t="shared" si="6"/>
        <v>43329</v>
      </c>
      <c r="P30" s="10">
        <f t="shared" si="6"/>
        <v>43330</v>
      </c>
      <c r="Q30" s="10">
        <f t="shared" si="6"/>
        <v>43331</v>
      </c>
      <c r="R30" s="27"/>
      <c r="S30" s="6">
        <v>37</v>
      </c>
      <c r="T30" s="36">
        <f t="shared" si="7"/>
        <v>43353</v>
      </c>
      <c r="U30" s="14">
        <f t="shared" si="7"/>
        <v>43354</v>
      </c>
      <c r="V30" s="14">
        <f t="shared" si="7"/>
        <v>43355</v>
      </c>
      <c r="W30" s="14">
        <f t="shared" si="7"/>
        <v>43356</v>
      </c>
      <c r="X30" s="14">
        <f t="shared" si="7"/>
        <v>43357</v>
      </c>
      <c r="Y30" s="10">
        <f t="shared" si="7"/>
        <v>43358</v>
      </c>
      <c r="Z30" s="10">
        <f t="shared" si="7"/>
        <v>43359</v>
      </c>
      <c r="AC30" s="49"/>
      <c r="AD30" s="49"/>
      <c r="AE30" s="49"/>
    </row>
    <row r="31" spans="1:32" s="1" customFormat="1" ht="15">
      <c r="A31" s="6">
        <v>29</v>
      </c>
      <c r="B31" s="13">
        <f t="shared" si="5"/>
        <v>43297</v>
      </c>
      <c r="C31" s="13">
        <f t="shared" si="5"/>
        <v>43298</v>
      </c>
      <c r="D31" s="13">
        <f t="shared" si="5"/>
        <v>43299</v>
      </c>
      <c r="E31" s="13">
        <f t="shared" si="5"/>
        <v>43300</v>
      </c>
      <c r="F31" s="13">
        <f t="shared" si="5"/>
        <v>43301</v>
      </c>
      <c r="G31" s="10">
        <f t="shared" si="5"/>
        <v>43302</v>
      </c>
      <c r="H31" s="10">
        <f t="shared" si="5"/>
        <v>43303</v>
      </c>
      <c r="I31"/>
      <c r="J31" s="6">
        <v>34</v>
      </c>
      <c r="K31" s="14">
        <f t="shared" si="6"/>
        <v>43332</v>
      </c>
      <c r="L31" s="14">
        <f t="shared" si="6"/>
        <v>43333</v>
      </c>
      <c r="M31" s="14">
        <f t="shared" si="6"/>
        <v>43334</v>
      </c>
      <c r="N31" s="14">
        <f t="shared" si="6"/>
        <v>43335</v>
      </c>
      <c r="O31" s="14">
        <f t="shared" si="6"/>
        <v>43336</v>
      </c>
      <c r="P31" s="10">
        <f t="shared" si="6"/>
        <v>43337</v>
      </c>
      <c r="Q31" s="10">
        <f t="shared" si="6"/>
        <v>43338</v>
      </c>
      <c r="R31" s="27"/>
      <c r="S31" s="6">
        <v>38</v>
      </c>
      <c r="T31" s="37">
        <f t="shared" si="7"/>
        <v>43360</v>
      </c>
      <c r="U31" s="14">
        <f t="shared" si="7"/>
        <v>43361</v>
      </c>
      <c r="V31" s="14">
        <f t="shared" si="7"/>
        <v>43362</v>
      </c>
      <c r="W31" s="14">
        <f t="shared" si="7"/>
        <v>43363</v>
      </c>
      <c r="X31" s="14">
        <f t="shared" si="7"/>
        <v>43364</v>
      </c>
      <c r="Y31" s="10">
        <f t="shared" si="7"/>
        <v>43365</v>
      </c>
      <c r="Z31" s="10">
        <f t="shared" si="7"/>
        <v>43366</v>
      </c>
      <c r="AC31" s="49"/>
      <c r="AD31" s="49"/>
      <c r="AE31" s="49"/>
    </row>
    <row r="32" spans="1:32" s="1" customFormat="1" ht="15">
      <c r="A32" s="6">
        <v>30</v>
      </c>
      <c r="B32" s="13">
        <f t="shared" si="5"/>
        <v>43304</v>
      </c>
      <c r="C32" s="14">
        <f t="shared" si="5"/>
        <v>43305</v>
      </c>
      <c r="D32" s="14">
        <f t="shared" si="5"/>
        <v>43306</v>
      </c>
      <c r="E32" s="14">
        <f t="shared" si="5"/>
        <v>43307</v>
      </c>
      <c r="F32" s="14">
        <f t="shared" si="5"/>
        <v>43308</v>
      </c>
      <c r="G32" s="10">
        <f t="shared" si="5"/>
        <v>43309</v>
      </c>
      <c r="H32" s="10">
        <f t="shared" si="5"/>
        <v>43310</v>
      </c>
      <c r="I32"/>
      <c r="J32" s="6">
        <v>35</v>
      </c>
      <c r="K32" s="13">
        <f t="shared" si="6"/>
        <v>43339</v>
      </c>
      <c r="L32" s="13">
        <f t="shared" si="6"/>
        <v>43340</v>
      </c>
      <c r="M32" s="13">
        <f t="shared" si="6"/>
        <v>43341</v>
      </c>
      <c r="N32" s="13">
        <f t="shared" si="6"/>
        <v>43342</v>
      </c>
      <c r="O32" s="13">
        <f t="shared" si="6"/>
        <v>43343</v>
      </c>
      <c r="P32" s="15" t="str">
        <f t="shared" si="6"/>
        <v/>
      </c>
      <c r="Q32" s="15" t="str">
        <f t="shared" si="6"/>
        <v/>
      </c>
      <c r="R32" s="27"/>
      <c r="S32" s="6">
        <v>39</v>
      </c>
      <c r="T32" s="14">
        <f t="shared" si="7"/>
        <v>43367</v>
      </c>
      <c r="U32" s="14">
        <f t="shared" si="7"/>
        <v>43368</v>
      </c>
      <c r="V32" s="14">
        <f t="shared" si="7"/>
        <v>43369</v>
      </c>
      <c r="W32" s="14">
        <f t="shared" si="7"/>
        <v>43370</v>
      </c>
      <c r="X32" s="14">
        <f t="shared" si="7"/>
        <v>43371</v>
      </c>
      <c r="Y32" s="10">
        <f t="shared" si="7"/>
        <v>43372</v>
      </c>
      <c r="Z32" s="10">
        <f t="shared" si="7"/>
        <v>43373</v>
      </c>
    </row>
    <row r="33" spans="1:32" s="1" customFormat="1" ht="15">
      <c r="A33" s="6">
        <v>31</v>
      </c>
      <c r="B33" s="14">
        <f t="shared" si="5"/>
        <v>43311</v>
      </c>
      <c r="C33" s="14">
        <f t="shared" si="5"/>
        <v>43312</v>
      </c>
      <c r="D33" s="15" t="str">
        <f t="shared" si="5"/>
        <v/>
      </c>
      <c r="E33" s="15" t="str">
        <f t="shared" si="5"/>
        <v/>
      </c>
      <c r="F33" s="15" t="str">
        <f t="shared" si="5"/>
        <v/>
      </c>
      <c r="G33" s="15" t="str">
        <f t="shared" si="5"/>
        <v/>
      </c>
      <c r="H33" s="18" t="str">
        <f t="shared" si="5"/>
        <v/>
      </c>
      <c r="I33"/>
      <c r="J33" s="26"/>
      <c r="K33" s="15" t="str">
        <f t="shared" si="6"/>
        <v/>
      </c>
      <c r="L33" s="15" t="str">
        <f t="shared" si="6"/>
        <v/>
      </c>
      <c r="M33" s="15" t="str">
        <f t="shared" si="6"/>
        <v/>
      </c>
      <c r="N33" s="15" t="str">
        <f t="shared" si="6"/>
        <v/>
      </c>
      <c r="O33" s="15" t="str">
        <f t="shared" si="6"/>
        <v/>
      </c>
      <c r="P33" s="15" t="str">
        <f t="shared" si="6"/>
        <v/>
      </c>
      <c r="Q33" s="15" t="str">
        <f t="shared" si="6"/>
        <v/>
      </c>
      <c r="R33" s="27"/>
      <c r="T33" s="15" t="str">
        <f t="shared" si="7"/>
        <v/>
      </c>
      <c r="U33" s="15" t="str">
        <f t="shared" si="7"/>
        <v/>
      </c>
      <c r="V33" s="15" t="str">
        <f t="shared" si="7"/>
        <v/>
      </c>
      <c r="W33" s="15" t="str">
        <f t="shared" si="7"/>
        <v/>
      </c>
      <c r="X33" s="15" t="str">
        <f t="shared" si="7"/>
        <v/>
      </c>
      <c r="Y33" s="15" t="str">
        <f t="shared" si="7"/>
        <v/>
      </c>
      <c r="Z33" s="15" t="str">
        <f t="shared" si="7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8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8"/>
        <v>43375</v>
      </c>
      <c r="D37" s="14">
        <f t="shared" si="8"/>
        <v>43376</v>
      </c>
      <c r="E37" s="14">
        <f t="shared" si="8"/>
        <v>43377</v>
      </c>
      <c r="F37" s="14">
        <f t="shared" si="8"/>
        <v>43378</v>
      </c>
      <c r="G37" s="10">
        <f t="shared" si="8"/>
        <v>43379</v>
      </c>
      <c r="H37" s="10">
        <f t="shared" si="8"/>
        <v>43380</v>
      </c>
      <c r="I37"/>
      <c r="J37" s="6">
        <v>44</v>
      </c>
      <c r="K37" s="15" t="str">
        <f t="shared" ref="K37:Q42" si="9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9"/>
        <v/>
      </c>
      <c r="M37" s="28" t="str">
        <f t="shared" si="9"/>
        <v/>
      </c>
      <c r="N37" s="9">
        <f t="shared" si="9"/>
        <v>43405</v>
      </c>
      <c r="O37" s="13">
        <f t="shared" si="9"/>
        <v>43406</v>
      </c>
      <c r="P37" s="10">
        <f t="shared" si="9"/>
        <v>43407</v>
      </c>
      <c r="Q37" s="10">
        <f t="shared" si="9"/>
        <v>43408</v>
      </c>
      <c r="R37" s="27"/>
      <c r="S37" s="6">
        <v>48</v>
      </c>
      <c r="T37" s="15" t="str">
        <f t="shared" ref="T37:Z42" si="10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0"/>
        <v/>
      </c>
      <c r="V37" s="15" t="str">
        <f t="shared" si="10"/>
        <v/>
      </c>
      <c r="W37" s="15" t="str">
        <f t="shared" si="10"/>
        <v/>
      </c>
      <c r="X37" s="15" t="str">
        <f t="shared" si="10"/>
        <v/>
      </c>
      <c r="Y37" s="10">
        <f t="shared" si="10"/>
        <v>43435</v>
      </c>
      <c r="Z37" s="10">
        <f t="shared" si="10"/>
        <v>43436</v>
      </c>
    </row>
    <row r="38" spans="1:32" s="1" customFormat="1" ht="15">
      <c r="A38" s="6">
        <v>41</v>
      </c>
      <c r="B38" s="14">
        <f t="shared" si="8"/>
        <v>43381</v>
      </c>
      <c r="C38" s="14">
        <f t="shared" si="8"/>
        <v>43382</v>
      </c>
      <c r="D38" s="14">
        <f t="shared" si="8"/>
        <v>43383</v>
      </c>
      <c r="E38" s="14">
        <f t="shared" si="8"/>
        <v>43384</v>
      </c>
      <c r="F38" s="9">
        <f t="shared" si="8"/>
        <v>43385</v>
      </c>
      <c r="G38" s="10">
        <f t="shared" si="8"/>
        <v>43386</v>
      </c>
      <c r="H38" s="10">
        <f t="shared" si="8"/>
        <v>43387</v>
      </c>
      <c r="I38"/>
      <c r="J38" s="6">
        <v>45</v>
      </c>
      <c r="K38" s="14">
        <f t="shared" si="9"/>
        <v>43409</v>
      </c>
      <c r="L38" s="14">
        <f t="shared" si="9"/>
        <v>43410</v>
      </c>
      <c r="M38" s="14">
        <f t="shared" si="9"/>
        <v>43411</v>
      </c>
      <c r="N38" s="14">
        <f t="shared" si="9"/>
        <v>43412</v>
      </c>
      <c r="O38" s="14">
        <f t="shared" si="9"/>
        <v>43413</v>
      </c>
      <c r="P38" s="10">
        <f t="shared" si="9"/>
        <v>43414</v>
      </c>
      <c r="Q38" s="10">
        <f t="shared" si="9"/>
        <v>43415</v>
      </c>
      <c r="R38" s="27"/>
      <c r="S38" s="6">
        <v>49</v>
      </c>
      <c r="T38" s="13">
        <f t="shared" si="10"/>
        <v>43437</v>
      </c>
      <c r="U38" s="13">
        <f t="shared" si="10"/>
        <v>43438</v>
      </c>
      <c r="V38" s="13">
        <f t="shared" si="10"/>
        <v>43439</v>
      </c>
      <c r="W38" s="7">
        <f t="shared" si="10"/>
        <v>43440</v>
      </c>
      <c r="X38" s="11">
        <f t="shared" si="10"/>
        <v>43441</v>
      </c>
      <c r="Y38" s="10">
        <f t="shared" si="10"/>
        <v>43442</v>
      </c>
      <c r="Z38" s="10">
        <f t="shared" si="10"/>
        <v>43443</v>
      </c>
    </row>
    <row r="39" spans="1:32" s="1" customFormat="1" ht="15">
      <c r="A39" s="6">
        <v>42</v>
      </c>
      <c r="B39" s="14">
        <f t="shared" si="8"/>
        <v>43388</v>
      </c>
      <c r="C39" s="14">
        <f t="shared" si="8"/>
        <v>43389</v>
      </c>
      <c r="D39" s="14">
        <f t="shared" si="8"/>
        <v>43390</v>
      </c>
      <c r="E39" s="12">
        <f t="shared" si="8"/>
        <v>43391</v>
      </c>
      <c r="F39" s="12">
        <f t="shared" si="8"/>
        <v>43392</v>
      </c>
      <c r="G39" s="10">
        <f t="shared" si="8"/>
        <v>43393</v>
      </c>
      <c r="H39" s="10">
        <f t="shared" si="8"/>
        <v>43394</v>
      </c>
      <c r="I39"/>
      <c r="J39" s="6">
        <v>46</v>
      </c>
      <c r="K39" s="14">
        <f t="shared" si="9"/>
        <v>43416</v>
      </c>
      <c r="L39" s="14">
        <f t="shared" si="9"/>
        <v>43417</v>
      </c>
      <c r="M39" s="14">
        <f t="shared" si="9"/>
        <v>43418</v>
      </c>
      <c r="N39" s="14">
        <f t="shared" si="9"/>
        <v>43419</v>
      </c>
      <c r="O39" s="14">
        <f t="shared" si="9"/>
        <v>43420</v>
      </c>
      <c r="P39" s="10">
        <f t="shared" si="9"/>
        <v>43421</v>
      </c>
      <c r="Q39" s="10">
        <f t="shared" si="9"/>
        <v>43422</v>
      </c>
      <c r="R39" s="27"/>
      <c r="S39" s="6">
        <v>50</v>
      </c>
      <c r="T39" s="14">
        <f t="shared" si="10"/>
        <v>43444</v>
      </c>
      <c r="U39" s="14">
        <f t="shared" si="10"/>
        <v>43445</v>
      </c>
      <c r="V39" s="14">
        <f t="shared" si="10"/>
        <v>43446</v>
      </c>
      <c r="W39" s="14">
        <f t="shared" si="10"/>
        <v>43447</v>
      </c>
      <c r="X39" s="14">
        <f t="shared" si="10"/>
        <v>43448</v>
      </c>
      <c r="Y39" s="10">
        <f t="shared" si="10"/>
        <v>43449</v>
      </c>
      <c r="Z39" s="10">
        <f t="shared" si="10"/>
        <v>43450</v>
      </c>
    </row>
    <row r="40" spans="1:32" s="1" customFormat="1" ht="15">
      <c r="A40" s="6">
        <v>43</v>
      </c>
      <c r="B40" s="14">
        <f t="shared" si="8"/>
        <v>43395</v>
      </c>
      <c r="C40" s="14">
        <f t="shared" si="8"/>
        <v>43396</v>
      </c>
      <c r="D40" s="14">
        <f t="shared" si="8"/>
        <v>43397</v>
      </c>
      <c r="E40" s="14">
        <f t="shared" si="8"/>
        <v>43398</v>
      </c>
      <c r="F40" s="14">
        <f t="shared" si="8"/>
        <v>43399</v>
      </c>
      <c r="G40" s="10">
        <f t="shared" si="8"/>
        <v>43400</v>
      </c>
      <c r="H40" s="10">
        <f t="shared" si="8"/>
        <v>43401</v>
      </c>
      <c r="I40"/>
      <c r="J40" s="6">
        <v>47</v>
      </c>
      <c r="K40" s="14">
        <f t="shared" si="9"/>
        <v>43423</v>
      </c>
      <c r="L40" s="14">
        <f t="shared" si="9"/>
        <v>43424</v>
      </c>
      <c r="M40" s="14">
        <f t="shared" si="9"/>
        <v>43425</v>
      </c>
      <c r="N40" s="14">
        <f t="shared" si="9"/>
        <v>43426</v>
      </c>
      <c r="O40" s="14">
        <f t="shared" si="9"/>
        <v>43427</v>
      </c>
      <c r="P40" s="10">
        <f t="shared" si="9"/>
        <v>43428</v>
      </c>
      <c r="Q40" s="10">
        <f t="shared" si="9"/>
        <v>43429</v>
      </c>
      <c r="R40" s="27"/>
      <c r="S40" s="6">
        <v>51</v>
      </c>
      <c r="T40" s="14">
        <f t="shared" si="10"/>
        <v>43451</v>
      </c>
      <c r="U40" s="14">
        <f t="shared" si="10"/>
        <v>43452</v>
      </c>
      <c r="V40" s="14">
        <f t="shared" si="10"/>
        <v>43453</v>
      </c>
      <c r="W40" s="14">
        <f t="shared" si="10"/>
        <v>43454</v>
      </c>
      <c r="X40" s="14">
        <f t="shared" si="10"/>
        <v>43455</v>
      </c>
      <c r="Y40" s="10">
        <f t="shared" si="10"/>
        <v>43456</v>
      </c>
      <c r="Z40" s="10">
        <f t="shared" si="10"/>
        <v>43457</v>
      </c>
    </row>
    <row r="41" spans="1:32" s="1" customFormat="1" ht="15">
      <c r="A41" s="6">
        <v>44</v>
      </c>
      <c r="B41" s="14">
        <f t="shared" si="8"/>
        <v>43402</v>
      </c>
      <c r="C41" s="14">
        <f t="shared" si="8"/>
        <v>43403</v>
      </c>
      <c r="D41" s="14">
        <f t="shared" si="8"/>
        <v>43404</v>
      </c>
      <c r="E41" s="15" t="str">
        <f t="shared" si="8"/>
        <v/>
      </c>
      <c r="F41" s="15" t="str">
        <f t="shared" si="8"/>
        <v/>
      </c>
      <c r="G41" s="10" t="str">
        <f t="shared" si="8"/>
        <v/>
      </c>
      <c r="H41" s="10" t="str">
        <f t="shared" si="8"/>
        <v/>
      </c>
      <c r="I41"/>
      <c r="J41" s="6">
        <v>48</v>
      </c>
      <c r="K41" s="14">
        <f t="shared" si="9"/>
        <v>43430</v>
      </c>
      <c r="L41" s="14">
        <f t="shared" si="9"/>
        <v>43431</v>
      </c>
      <c r="M41" s="14">
        <f t="shared" si="9"/>
        <v>43432</v>
      </c>
      <c r="N41" s="14">
        <f t="shared" si="9"/>
        <v>43433</v>
      </c>
      <c r="O41" s="14">
        <f t="shared" si="9"/>
        <v>43434</v>
      </c>
      <c r="P41" s="15" t="str">
        <f t="shared" si="9"/>
        <v/>
      </c>
      <c r="Q41" s="15" t="str">
        <f t="shared" si="9"/>
        <v/>
      </c>
      <c r="R41" s="27"/>
      <c r="S41" s="6">
        <v>52</v>
      </c>
      <c r="T41" s="13">
        <f t="shared" si="10"/>
        <v>43458</v>
      </c>
      <c r="U41" s="9">
        <f t="shared" si="10"/>
        <v>43459</v>
      </c>
      <c r="V41" s="13">
        <f t="shared" si="10"/>
        <v>43460</v>
      </c>
      <c r="W41" s="13">
        <f t="shared" si="10"/>
        <v>43461</v>
      </c>
      <c r="X41" s="13">
        <f t="shared" si="10"/>
        <v>43462</v>
      </c>
      <c r="Y41" s="10">
        <f t="shared" si="10"/>
        <v>43463</v>
      </c>
      <c r="Z41" s="10">
        <f t="shared" si="10"/>
        <v>43464</v>
      </c>
    </row>
    <row r="42" spans="1:32" s="1" customFormat="1" ht="15">
      <c r="B42" s="15" t="str">
        <f t="shared" si="8"/>
        <v/>
      </c>
      <c r="C42" s="15" t="str">
        <f t="shared" si="8"/>
        <v/>
      </c>
      <c r="D42" s="15" t="str">
        <f t="shared" si="8"/>
        <v/>
      </c>
      <c r="E42" s="15" t="str">
        <f t="shared" si="8"/>
        <v/>
      </c>
      <c r="F42" s="15" t="str">
        <f t="shared" si="8"/>
        <v/>
      </c>
      <c r="G42" s="15" t="str">
        <f t="shared" si="8"/>
        <v/>
      </c>
      <c r="H42" s="15" t="str">
        <f t="shared" si="8"/>
        <v/>
      </c>
      <c r="I42"/>
      <c r="J42" s="26"/>
      <c r="K42" s="15" t="str">
        <f t="shared" si="9"/>
        <v/>
      </c>
      <c r="L42" s="15" t="str">
        <f t="shared" si="9"/>
        <v/>
      </c>
      <c r="M42" s="15" t="str">
        <f t="shared" si="9"/>
        <v/>
      </c>
      <c r="N42" s="15" t="str">
        <f t="shared" si="9"/>
        <v/>
      </c>
      <c r="O42" s="15" t="str">
        <f t="shared" si="9"/>
        <v/>
      </c>
      <c r="P42" s="15" t="str">
        <f t="shared" si="9"/>
        <v/>
      </c>
      <c r="Q42" s="15" t="str">
        <f t="shared" si="9"/>
        <v/>
      </c>
      <c r="R42" s="27"/>
      <c r="S42" s="38">
        <v>53</v>
      </c>
      <c r="T42" s="13">
        <f t="shared" si="10"/>
        <v>43465</v>
      </c>
      <c r="U42" s="15" t="str">
        <f t="shared" si="10"/>
        <v/>
      </c>
      <c r="V42" s="15" t="str">
        <f t="shared" si="10"/>
        <v/>
      </c>
      <c r="W42" s="15" t="str">
        <f t="shared" si="10"/>
        <v/>
      </c>
      <c r="X42" s="15" t="str">
        <f t="shared" si="10"/>
        <v/>
      </c>
      <c r="Y42" s="15" t="str">
        <f t="shared" si="10"/>
        <v/>
      </c>
      <c r="Z42" s="15" t="str">
        <f t="shared" si="10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82">
        <v>2</v>
      </c>
      <c r="E46" s="89">
        <v>3</v>
      </c>
      <c r="F46" s="89">
        <v>4</v>
      </c>
      <c r="G46" s="10">
        <v>5</v>
      </c>
      <c r="H46" s="10">
        <v>6</v>
      </c>
      <c r="T46" s="39"/>
    </row>
    <row r="47" spans="1:32">
      <c r="B47" s="14">
        <v>7</v>
      </c>
      <c r="C47" s="14">
        <v>8</v>
      </c>
      <c r="D47" s="14">
        <v>9</v>
      </c>
      <c r="E47" s="14">
        <v>10</v>
      </c>
      <c r="F47" s="14">
        <v>11</v>
      </c>
      <c r="G47" s="10">
        <v>12</v>
      </c>
      <c r="H47" s="10">
        <v>13</v>
      </c>
    </row>
    <row r="48" spans="1:32">
      <c r="B48" s="20">
        <v>14</v>
      </c>
      <c r="C48" s="20">
        <v>15</v>
      </c>
      <c r="D48" s="20" t="str">
        <f t="shared" ref="B48:H51" si="11">IF(MONTH($T$35)&lt;&gt;MONTH($T$35-(WEEKDAY($T$35,1)-($K$4-1))-IF((WEEKDAY($T$35,1)-($K$4-1))&lt;=0,7,0)+(ROW(D48)-ROW($T$37))*7+(COLUMN(D48)-COLUMN($T$37)+1)),"",$T$35-(WEEKDAY($T$35,1)-($K$4-1))-IF((WEEKDAY($T$35,1)-($K$4-1))&lt;=0,7,0)+(ROW(D48)-ROW($T$37))*7+(COLUMN(D48)-COLUMN($T$37)+1))</f>
        <v/>
      </c>
      <c r="E48" s="20" t="str">
        <f t="shared" si="11"/>
        <v/>
      </c>
      <c r="F48" s="20" t="str">
        <f t="shared" si="11"/>
        <v/>
      </c>
      <c r="G48" s="20" t="str">
        <f t="shared" si="11"/>
        <v/>
      </c>
      <c r="H48" s="20" t="str">
        <f t="shared" si="11"/>
        <v/>
      </c>
    </row>
    <row r="49" spans="2:8">
      <c r="B49" s="20" t="str">
        <f t="shared" si="11"/>
        <v/>
      </c>
      <c r="C49" s="20" t="str">
        <f t="shared" si="11"/>
        <v/>
      </c>
      <c r="D49" s="20" t="str">
        <f t="shared" si="11"/>
        <v/>
      </c>
      <c r="E49" s="20" t="str">
        <f t="shared" si="11"/>
        <v/>
      </c>
      <c r="F49" s="20" t="str">
        <f t="shared" si="11"/>
        <v/>
      </c>
      <c r="G49" s="20" t="str">
        <f t="shared" si="11"/>
        <v/>
      </c>
      <c r="H49" s="20" t="str">
        <f t="shared" si="11"/>
        <v/>
      </c>
    </row>
    <row r="50" spans="2:8">
      <c r="B50" s="20" t="str">
        <f t="shared" si="11"/>
        <v/>
      </c>
      <c r="C50" s="20" t="str">
        <f t="shared" si="11"/>
        <v/>
      </c>
      <c r="D50" s="20" t="str">
        <f t="shared" si="11"/>
        <v/>
      </c>
      <c r="E50" s="20" t="str">
        <f t="shared" si="11"/>
        <v/>
      </c>
      <c r="F50" s="20" t="str">
        <f t="shared" si="11"/>
        <v/>
      </c>
      <c r="G50" s="20" t="str">
        <f t="shared" si="11"/>
        <v/>
      </c>
      <c r="H50" s="20" t="str">
        <f t="shared" si="11"/>
        <v/>
      </c>
    </row>
    <row r="51" spans="2:8">
      <c r="B51" s="20" t="str">
        <f t="shared" si="11"/>
        <v/>
      </c>
      <c r="C51" s="20" t="str">
        <f t="shared" si="11"/>
        <v/>
      </c>
      <c r="D51" s="20" t="str">
        <f t="shared" si="11"/>
        <v/>
      </c>
      <c r="E51" s="20" t="str">
        <f t="shared" si="11"/>
        <v/>
      </c>
      <c r="F51" s="20" t="str">
        <f t="shared" si="11"/>
        <v/>
      </c>
      <c r="G51" s="20" t="str">
        <f t="shared" si="11"/>
        <v/>
      </c>
      <c r="H51" s="20" t="str">
        <f t="shared" si="11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115" priority="1" stopIfTrue="1" operator="equal">
      <formula>""</formula>
    </cfRule>
    <cfRule type="cellIs" dxfId="114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scale="75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69">
    <tabColor rgb="FFFFFF00"/>
    <pageSetUpPr fitToPage="1"/>
  </sheetPr>
  <dimension ref="A1:AS51"/>
  <sheetViews>
    <sheetView showGridLines="0" topLeftCell="A4" zoomScale="70" zoomScaleNormal="70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187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31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32">
        <v>2</v>
      </c>
      <c r="F10" s="13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5">
        <v>2</v>
      </c>
      <c r="U11" s="135">
        <v>3</v>
      </c>
      <c r="V11" s="135">
        <v>4</v>
      </c>
      <c r="W11" s="135">
        <v>5</v>
      </c>
      <c r="X11" s="135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-7</v>
      </c>
      <c r="AS12" s="56"/>
    </row>
    <row r="13" spans="1:45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2">
        <v>21</v>
      </c>
      <c r="P13" s="133">
        <v>22</v>
      </c>
      <c r="Q13" s="133">
        <v>23</v>
      </c>
      <c r="R13" s="34"/>
      <c r="S13" s="128">
        <v>12</v>
      </c>
      <c r="T13" s="136">
        <v>16</v>
      </c>
      <c r="U13" s="136">
        <v>17</v>
      </c>
      <c r="V13" s="136">
        <v>18</v>
      </c>
      <c r="W13" s="136">
        <v>19</v>
      </c>
      <c r="X13" s="136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2">
        <v>23</v>
      </c>
      <c r="U14" s="132">
        <v>24</v>
      </c>
      <c r="V14" s="132">
        <v>25</v>
      </c>
      <c r="W14" s="132">
        <v>26</v>
      </c>
      <c r="X14" s="132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211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1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31</v>
      </c>
      <c r="AE19" s="237"/>
    </row>
    <row r="20" spans="1:32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5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2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45">
        <v>22</v>
      </c>
      <c r="U23" s="145">
        <v>23</v>
      </c>
      <c r="V23" s="145">
        <v>24</v>
      </c>
      <c r="W23" s="145">
        <v>25</v>
      </c>
      <c r="X23" s="145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29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</v>
      </c>
      <c r="AE24" s="231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 t="s">
        <v>29</v>
      </c>
      <c r="AD26" s="80" t="s">
        <v>30</v>
      </c>
      <c r="AE26" s="80" t="s">
        <v>31</v>
      </c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 t="s">
        <v>32</v>
      </c>
      <c r="AD27" s="80">
        <f>AE14*8</f>
        <v>1688</v>
      </c>
      <c r="AE27" s="80" t="s">
        <v>109</v>
      </c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5">
        <f t="shared" si="4"/>
        <v>44014</v>
      </c>
      <c r="F28" s="135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5">
        <f t="shared" si="6"/>
        <v>44075</v>
      </c>
      <c r="V28" s="135">
        <f t="shared" si="6"/>
        <v>44076</v>
      </c>
      <c r="W28" s="135">
        <f t="shared" si="6"/>
        <v>44077</v>
      </c>
      <c r="X28" s="135">
        <f t="shared" si="6"/>
        <v>44078</v>
      </c>
      <c r="Y28" s="133">
        <v>5</v>
      </c>
      <c r="Z28" s="133">
        <v>6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6</v>
      </c>
      <c r="C29" s="132">
        <v>7</v>
      </c>
      <c r="D29" s="132">
        <v>8</v>
      </c>
      <c r="E29" s="132">
        <v>9</v>
      </c>
      <c r="F29" s="132">
        <v>10</v>
      </c>
      <c r="G29" s="133">
        <v>11</v>
      </c>
      <c r="H29" s="133">
        <v>12</v>
      </c>
      <c r="I29"/>
      <c r="J29" s="128">
        <v>32</v>
      </c>
      <c r="K29" s="145">
        <v>3</v>
      </c>
      <c r="L29" s="145">
        <v>4</v>
      </c>
      <c r="M29" s="145">
        <v>5</v>
      </c>
      <c r="N29" s="145">
        <v>6</v>
      </c>
      <c r="O29" s="145">
        <v>7</v>
      </c>
      <c r="P29" s="133">
        <v>8</v>
      </c>
      <c r="Q29" s="133">
        <v>9</v>
      </c>
      <c r="R29" s="126"/>
      <c r="S29" s="128">
        <v>37</v>
      </c>
      <c r="T29" s="136">
        <v>7</v>
      </c>
      <c r="U29" s="131">
        <v>8</v>
      </c>
      <c r="V29" s="136">
        <v>9</v>
      </c>
      <c r="W29" s="136">
        <v>10</v>
      </c>
      <c r="X29" s="136">
        <v>11</v>
      </c>
      <c r="Y29" s="133">
        <v>12</v>
      </c>
      <c r="Z29" s="133">
        <v>13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13</v>
      </c>
      <c r="C30" s="132">
        <v>14</v>
      </c>
      <c r="D30" s="132">
        <v>15</v>
      </c>
      <c r="E30" s="132">
        <v>16</v>
      </c>
      <c r="F30" s="132">
        <v>17</v>
      </c>
      <c r="G30" s="133">
        <v>18</v>
      </c>
      <c r="H30" s="133">
        <v>19</v>
      </c>
      <c r="I30"/>
      <c r="J30" s="128">
        <v>33</v>
      </c>
      <c r="K30" s="135">
        <v>10</v>
      </c>
      <c r="L30" s="135">
        <v>11</v>
      </c>
      <c r="M30" s="135">
        <v>12</v>
      </c>
      <c r="N30" s="135">
        <v>13</v>
      </c>
      <c r="O30" s="135">
        <v>14</v>
      </c>
      <c r="P30" s="131">
        <v>15</v>
      </c>
      <c r="Q30" s="133">
        <v>16</v>
      </c>
      <c r="R30" s="126"/>
      <c r="S30" s="128">
        <v>38</v>
      </c>
      <c r="T30" s="137">
        <v>14</v>
      </c>
      <c r="U30" s="137">
        <v>15</v>
      </c>
      <c r="V30" s="137">
        <v>16</v>
      </c>
      <c r="W30" s="137">
        <v>17</v>
      </c>
      <c r="X30" s="137">
        <v>18</v>
      </c>
      <c r="Y30" s="138">
        <v>19</v>
      </c>
      <c r="Z30" s="138">
        <v>20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20</v>
      </c>
      <c r="C31" s="132">
        <v>21</v>
      </c>
      <c r="D31" s="132">
        <v>22</v>
      </c>
      <c r="E31" s="135">
        <v>23</v>
      </c>
      <c r="F31" s="132">
        <v>24</v>
      </c>
      <c r="G31" s="131">
        <v>25</v>
      </c>
      <c r="H31" s="133">
        <v>26</v>
      </c>
      <c r="I31"/>
      <c r="J31" s="128">
        <v>34</v>
      </c>
      <c r="K31" s="136">
        <v>17</v>
      </c>
      <c r="L31" s="136">
        <v>18</v>
      </c>
      <c r="M31" s="136">
        <v>19</v>
      </c>
      <c r="N31" s="136">
        <v>20</v>
      </c>
      <c r="O31" s="136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49"/>
      <c r="AD31" s="49"/>
      <c r="AE31" s="49"/>
    </row>
    <row r="32" spans="1:32" s="1" customFormat="1" ht="16.5" thickTop="1" thickBot="1">
      <c r="A32" s="128">
        <v>31</v>
      </c>
      <c r="B32" s="132">
        <v>27</v>
      </c>
      <c r="C32" s="132">
        <v>28</v>
      </c>
      <c r="D32" s="132">
        <v>29</v>
      </c>
      <c r="E32" s="132">
        <v>30</v>
      </c>
      <c r="F32" s="132">
        <v>31</v>
      </c>
      <c r="G32" s="133"/>
      <c r="H32" s="133"/>
      <c r="I32"/>
      <c r="J32" s="128">
        <v>35</v>
      </c>
      <c r="K32" s="136">
        <v>24</v>
      </c>
      <c r="L32" s="136">
        <v>25</v>
      </c>
      <c r="M32" s="136">
        <v>26</v>
      </c>
      <c r="N32" s="136">
        <v>27</v>
      </c>
      <c r="O32" s="136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6</v>
      </c>
      <c r="D38" s="132">
        <v>7</v>
      </c>
      <c r="E38" s="132">
        <v>8</v>
      </c>
      <c r="F38" s="132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2">
        <v>3</v>
      </c>
      <c r="M38" s="132">
        <v>4</v>
      </c>
      <c r="N38" s="132">
        <v>5</v>
      </c>
      <c r="O38" s="132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2">
        <v>9</v>
      </c>
      <c r="W38" s="132">
        <v>10</v>
      </c>
      <c r="X38" s="132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6">
        <v>13</v>
      </c>
      <c r="D39" s="132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6">
        <v>21</v>
      </c>
      <c r="U40" s="136">
        <v>22</v>
      </c>
      <c r="V40" s="136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6">
        <v>28</v>
      </c>
      <c r="U41" s="136">
        <v>29</v>
      </c>
      <c r="V41" s="136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4</v>
      </c>
      <c r="C47" s="82">
        <v>5</v>
      </c>
      <c r="D47" s="82">
        <v>6</v>
      </c>
      <c r="E47" s="82">
        <v>7</v>
      </c>
      <c r="F47" s="82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9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13" priority="1" stopIfTrue="1" operator="equal">
      <formula>""</formula>
    </cfRule>
    <cfRule type="cellIs" dxfId="112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79B76-8830-482C-81F7-574137F83BFC}">
  <sheetPr codeName="Hoja115">
    <tabColor rgb="FFFFFF00"/>
    <pageSetUpPr fitToPage="1"/>
  </sheetPr>
  <dimension ref="A1:AS51"/>
  <sheetViews>
    <sheetView showGridLines="0" topLeftCell="A1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245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9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84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2021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13</v>
      </c>
    </row>
    <row r="8" spans="1:45" s="1" customFormat="1" ht="15">
      <c r="B8" s="228">
        <f>DATE($B$4,$F$4,1)</f>
        <v>44197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44228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44256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>44228</v>
      </c>
      <c r="L10" s="134">
        <f t="shared" si="0"/>
        <v>44229</v>
      </c>
      <c r="M10" s="134">
        <f t="shared" si="0"/>
        <v>44230</v>
      </c>
      <c r="N10" s="129"/>
      <c r="O10" s="129"/>
      <c r="P10" s="133"/>
      <c r="Q10" s="133"/>
      <c r="R10" s="34"/>
      <c r="S10" s="128">
        <v>9</v>
      </c>
      <c r="T10" s="134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>44256</v>
      </c>
      <c r="U10" s="134">
        <f t="shared" si="1"/>
        <v>44257</v>
      </c>
      <c r="V10" s="134">
        <f t="shared" si="1"/>
        <v>44258</v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22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240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5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44287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44317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44348</v>
      </c>
      <c r="U17" s="229"/>
      <c r="V17" s="229"/>
      <c r="W17" s="229"/>
      <c r="X17" s="229"/>
      <c r="Y17" s="229"/>
      <c r="Z17" s="230"/>
      <c r="AC17" s="52">
        <v>2020</v>
      </c>
      <c r="AD17" s="233">
        <v>0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9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83" t="s">
        <v>22</v>
      </c>
      <c r="AD19" s="237">
        <f>AD18+AD17</f>
        <v>9</v>
      </c>
      <c r="AE19" s="237"/>
    </row>
    <row r="20" spans="1:32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2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32">
        <v>12</v>
      </c>
      <c r="C21" s="132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35">
        <v>10</v>
      </c>
      <c r="L21" s="135">
        <v>11</v>
      </c>
      <c r="M21" s="135">
        <v>12</v>
      </c>
      <c r="N21" s="172">
        <v>13</v>
      </c>
      <c r="O21" s="135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5">
        <v>19</v>
      </c>
      <c r="C22" s="135">
        <v>20</v>
      </c>
      <c r="D22" s="135">
        <v>21</v>
      </c>
      <c r="E22" s="135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26</v>
      </c>
      <c r="C23" s="93">
        <v>27</v>
      </c>
      <c r="D23" s="93">
        <v>28</v>
      </c>
      <c r="E23" s="93">
        <v>29</v>
      </c>
      <c r="F23" s="93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2">
        <v>21</v>
      </c>
      <c r="U23" s="132">
        <v>22</v>
      </c>
      <c r="V23" s="132">
        <v>23</v>
      </c>
      <c r="W23" s="132">
        <v>24</v>
      </c>
      <c r="X23" s="132">
        <v>25</v>
      </c>
      <c r="Y23" s="171">
        <v>26</v>
      </c>
      <c r="Z23" s="171">
        <v>27</v>
      </c>
      <c r="AC23" s="48">
        <v>2021</v>
      </c>
      <c r="AD23" s="237">
        <f>CONTARPORCOLOR(AC8,B10:Z51)</f>
        <v>9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55">
        <f>AD19-AD23</f>
        <v>0</v>
      </c>
      <c r="AE24" s="255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44378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44409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44440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5">
        <v>1</v>
      </c>
      <c r="F28" s="135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5">
        <v>1</v>
      </c>
      <c r="W28" s="135">
        <v>2</v>
      </c>
      <c r="X28" s="135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5</v>
      </c>
      <c r="C29" s="132">
        <v>6</v>
      </c>
      <c r="D29" s="132">
        <v>7</v>
      </c>
      <c r="E29" s="132">
        <v>8</v>
      </c>
      <c r="F29" s="132">
        <v>9</v>
      </c>
      <c r="G29" s="171">
        <v>10</v>
      </c>
      <c r="H29" s="171">
        <v>11</v>
      </c>
      <c r="I29"/>
      <c r="J29" s="128">
        <v>32</v>
      </c>
      <c r="K29" s="135">
        <v>2</v>
      </c>
      <c r="L29" s="135">
        <v>3</v>
      </c>
      <c r="M29" s="135">
        <v>4</v>
      </c>
      <c r="N29" s="135">
        <v>5</v>
      </c>
      <c r="O29" s="135">
        <v>6</v>
      </c>
      <c r="P29" s="171">
        <v>7</v>
      </c>
      <c r="Q29" s="171">
        <v>8</v>
      </c>
      <c r="R29" s="126"/>
      <c r="S29" s="128">
        <v>37</v>
      </c>
      <c r="T29" s="135">
        <v>6</v>
      </c>
      <c r="U29" s="135">
        <v>7</v>
      </c>
      <c r="V29" s="172">
        <v>8</v>
      </c>
      <c r="W29" s="135">
        <v>9</v>
      </c>
      <c r="X29" s="135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12</v>
      </c>
      <c r="C30" s="132">
        <v>13</v>
      </c>
      <c r="D30" s="132">
        <v>14</v>
      </c>
      <c r="E30" s="132">
        <v>15</v>
      </c>
      <c r="F30" s="132">
        <v>16</v>
      </c>
      <c r="G30" s="171">
        <v>17</v>
      </c>
      <c r="H30" s="171">
        <v>18</v>
      </c>
      <c r="I30"/>
      <c r="J30" s="128">
        <v>33</v>
      </c>
      <c r="K30" s="135">
        <v>9</v>
      </c>
      <c r="L30" s="135">
        <v>10</v>
      </c>
      <c r="M30" s="135">
        <v>11</v>
      </c>
      <c r="N30" s="135">
        <v>12</v>
      </c>
      <c r="O30" s="135">
        <v>13</v>
      </c>
      <c r="P30" s="171">
        <v>14</v>
      </c>
      <c r="Q30" s="171">
        <v>15</v>
      </c>
      <c r="R30" s="126"/>
      <c r="S30" s="128">
        <v>38</v>
      </c>
      <c r="T30" s="137">
        <v>13</v>
      </c>
      <c r="U30" s="137">
        <v>14</v>
      </c>
      <c r="V30" s="185">
        <v>15</v>
      </c>
      <c r="W30" s="137">
        <v>16</v>
      </c>
      <c r="X30" s="137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19</v>
      </c>
      <c r="C31" s="132">
        <v>20</v>
      </c>
      <c r="D31" s="132">
        <v>21</v>
      </c>
      <c r="E31" s="132">
        <v>22</v>
      </c>
      <c r="F31" s="132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2">
        <v>17</v>
      </c>
      <c r="M31" s="132">
        <v>18</v>
      </c>
      <c r="N31" s="132">
        <v>19</v>
      </c>
      <c r="O31" s="132">
        <v>20</v>
      </c>
      <c r="P31" s="171">
        <v>21</v>
      </c>
      <c r="Q31" s="171">
        <v>22</v>
      </c>
      <c r="R31" s="126"/>
      <c r="S31" s="128">
        <v>39</v>
      </c>
      <c r="T31" s="92">
        <v>20</v>
      </c>
      <c r="U31" s="92">
        <v>21</v>
      </c>
      <c r="V31" s="92">
        <v>22</v>
      </c>
      <c r="W31" s="92">
        <v>23</v>
      </c>
      <c r="X31" s="92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5">
        <v>26</v>
      </c>
      <c r="C32" s="135">
        <v>27</v>
      </c>
      <c r="D32" s="135">
        <v>28</v>
      </c>
      <c r="E32" s="135">
        <v>29</v>
      </c>
      <c r="F32" s="135">
        <v>30</v>
      </c>
      <c r="G32" s="171">
        <v>31</v>
      </c>
      <c r="H32" s="171"/>
      <c r="I32"/>
      <c r="J32" s="128">
        <v>35</v>
      </c>
      <c r="K32" s="132">
        <v>23</v>
      </c>
      <c r="L32" s="132">
        <v>24</v>
      </c>
      <c r="M32" s="132">
        <v>25</v>
      </c>
      <c r="N32" s="132">
        <v>26</v>
      </c>
      <c r="O32" s="132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v>30</v>
      </c>
      <c r="L33" s="135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44470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44501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44531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>44501</v>
      </c>
      <c r="L37" s="134">
        <f t="shared" si="7"/>
        <v>44502</v>
      </c>
      <c r="M37" s="129">
        <f t="shared" si="7"/>
        <v>44503</v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6">
        <v>7</v>
      </c>
      <c r="V38" s="172">
        <v>8</v>
      </c>
      <c r="W38" s="136">
        <v>9</v>
      </c>
      <c r="X38" s="136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6">
        <v>11</v>
      </c>
      <c r="C39" s="172">
        <v>12</v>
      </c>
      <c r="D39" s="135">
        <v>13</v>
      </c>
      <c r="E39" s="135">
        <v>14</v>
      </c>
      <c r="F39" s="135">
        <v>15</v>
      </c>
      <c r="G39" s="171">
        <v>16</v>
      </c>
      <c r="H39" s="171">
        <v>17</v>
      </c>
      <c r="I39"/>
      <c r="J39" s="128">
        <v>46</v>
      </c>
      <c r="K39" s="135">
        <v>8</v>
      </c>
      <c r="L39" s="135">
        <v>9</v>
      </c>
      <c r="M39" s="135">
        <v>10</v>
      </c>
      <c r="N39" s="135">
        <v>11</v>
      </c>
      <c r="O39" s="135">
        <v>12</v>
      </c>
      <c r="P39" s="171">
        <v>13</v>
      </c>
      <c r="Q39" s="171">
        <v>14</v>
      </c>
      <c r="R39" s="126"/>
      <c r="S39" s="128">
        <v>51</v>
      </c>
      <c r="T39" s="135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5">
        <v>20</v>
      </c>
      <c r="U40" s="135">
        <v>21</v>
      </c>
      <c r="V40" s="136">
        <v>22</v>
      </c>
      <c r="W40" s="136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5">
        <v>27</v>
      </c>
      <c r="U41" s="135">
        <v>28</v>
      </c>
      <c r="V41" s="135">
        <v>29</v>
      </c>
      <c r="W41" s="135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3</v>
      </c>
      <c r="C47" s="82">
        <v>4</v>
      </c>
      <c r="D47" s="82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11" priority="1" stopIfTrue="1" operator="equal">
      <formula>""</formula>
    </cfRule>
    <cfRule type="cellIs" dxfId="110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96">
    <tabColor rgb="FFFFFF00"/>
    <pageSetUpPr fitToPage="1"/>
  </sheetPr>
  <dimension ref="A1:AS51"/>
  <sheetViews>
    <sheetView showGridLines="0" topLeftCell="A4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246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32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7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2021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14</v>
      </c>
    </row>
    <row r="8" spans="1:45" s="1" customFormat="1" ht="15">
      <c r="B8" s="228">
        <f>DATE($B$4,$F$4,1)</f>
        <v>44197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44228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44256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>44228</v>
      </c>
      <c r="L10" s="134">
        <f t="shared" si="0"/>
        <v>44229</v>
      </c>
      <c r="M10" s="134">
        <f t="shared" si="0"/>
        <v>44230</v>
      </c>
      <c r="N10" s="129"/>
      <c r="O10" s="129"/>
      <c r="P10" s="133"/>
      <c r="Q10" s="133"/>
      <c r="R10" s="34"/>
      <c r="S10" s="128">
        <v>9</v>
      </c>
      <c r="T10" s="134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>44256</v>
      </c>
      <c r="U10" s="134">
        <f t="shared" si="1"/>
        <v>44257</v>
      </c>
      <c r="V10" s="134">
        <f t="shared" si="1"/>
        <v>44258</v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72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6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224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5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44287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44317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44348</v>
      </c>
      <c r="U17" s="229"/>
      <c r="V17" s="229"/>
      <c r="W17" s="229"/>
      <c r="X17" s="229"/>
      <c r="Y17" s="229"/>
      <c r="Z17" s="230"/>
      <c r="AC17" s="52">
        <v>2020</v>
      </c>
      <c r="AD17" s="233">
        <v>2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77" t="s">
        <v>22</v>
      </c>
      <c r="AD19" s="237">
        <f>AD18+AD17</f>
        <v>32</v>
      </c>
      <c r="AE19" s="237"/>
    </row>
    <row r="20" spans="1:32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2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32">
        <v>12</v>
      </c>
      <c r="C21" s="132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36">
        <v>10</v>
      </c>
      <c r="L21" s="136">
        <v>11</v>
      </c>
      <c r="M21" s="136">
        <v>12</v>
      </c>
      <c r="N21" s="172">
        <v>13</v>
      </c>
      <c r="O21" s="136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2">
        <v>19</v>
      </c>
      <c r="C22" s="132">
        <v>20</v>
      </c>
      <c r="D22" s="132">
        <v>21</v>
      </c>
      <c r="E22" s="132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26</v>
      </c>
      <c r="C23" s="93">
        <v>27</v>
      </c>
      <c r="D23" s="93">
        <v>28</v>
      </c>
      <c r="E23" s="93">
        <v>29</v>
      </c>
      <c r="F23" s="93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2">
        <v>21</v>
      </c>
      <c r="U23" s="132">
        <v>22</v>
      </c>
      <c r="V23" s="132">
        <v>23</v>
      </c>
      <c r="W23" s="132">
        <v>24</v>
      </c>
      <c r="X23" s="132">
        <v>25</v>
      </c>
      <c r="Y23" s="171">
        <v>26</v>
      </c>
      <c r="Z23" s="171">
        <v>27</v>
      </c>
      <c r="AC23" s="48">
        <v>2021</v>
      </c>
      <c r="AD23" s="237">
        <f>CONTARPORCOLOR(AC8,B10:Z51)</f>
        <v>33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55">
        <f>AD19-AD23</f>
        <v>-1</v>
      </c>
      <c r="AE24" s="255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44378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44409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44440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5">
        <v>1</v>
      </c>
      <c r="F28" s="135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5">
        <v>1</v>
      </c>
      <c r="W28" s="135">
        <v>2</v>
      </c>
      <c r="X28" s="135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5</v>
      </c>
      <c r="C29" s="132">
        <v>6</v>
      </c>
      <c r="D29" s="132">
        <v>7</v>
      </c>
      <c r="E29" s="132">
        <v>8</v>
      </c>
      <c r="F29" s="132">
        <v>9</v>
      </c>
      <c r="G29" s="171">
        <v>10</v>
      </c>
      <c r="H29" s="171">
        <v>11</v>
      </c>
      <c r="I29"/>
      <c r="J29" s="128">
        <v>32</v>
      </c>
      <c r="K29" s="132">
        <v>2</v>
      </c>
      <c r="L29" s="132">
        <v>3</v>
      </c>
      <c r="M29" s="132">
        <v>4</v>
      </c>
      <c r="N29" s="132">
        <v>5</v>
      </c>
      <c r="O29" s="132">
        <v>6</v>
      </c>
      <c r="P29" s="171">
        <v>7</v>
      </c>
      <c r="Q29" s="171">
        <v>8</v>
      </c>
      <c r="R29" s="126"/>
      <c r="S29" s="128">
        <v>37</v>
      </c>
      <c r="T29" s="135">
        <v>6</v>
      </c>
      <c r="U29" s="135">
        <v>7</v>
      </c>
      <c r="V29" s="172">
        <v>8</v>
      </c>
      <c r="W29" s="135">
        <v>9</v>
      </c>
      <c r="X29" s="135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12</v>
      </c>
      <c r="C30" s="132">
        <v>13</v>
      </c>
      <c r="D30" s="132">
        <v>14</v>
      </c>
      <c r="E30" s="132">
        <v>15</v>
      </c>
      <c r="F30" s="132">
        <v>16</v>
      </c>
      <c r="G30" s="171">
        <v>17</v>
      </c>
      <c r="H30" s="171">
        <v>18</v>
      </c>
      <c r="I30"/>
      <c r="J30" s="128">
        <v>33</v>
      </c>
      <c r="K30" s="135">
        <v>9</v>
      </c>
      <c r="L30" s="135">
        <v>10</v>
      </c>
      <c r="M30" s="135">
        <v>11</v>
      </c>
      <c r="N30" s="135">
        <v>12</v>
      </c>
      <c r="O30" s="135">
        <v>13</v>
      </c>
      <c r="P30" s="171">
        <v>14</v>
      </c>
      <c r="Q30" s="171">
        <v>15</v>
      </c>
      <c r="R30" s="126"/>
      <c r="S30" s="128">
        <v>38</v>
      </c>
      <c r="T30" s="144">
        <v>13</v>
      </c>
      <c r="U30" s="144">
        <v>14</v>
      </c>
      <c r="V30" s="144">
        <v>15</v>
      </c>
      <c r="W30" s="144">
        <v>16</v>
      </c>
      <c r="X30" s="144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19</v>
      </c>
      <c r="C31" s="132">
        <v>20</v>
      </c>
      <c r="D31" s="132">
        <v>21</v>
      </c>
      <c r="E31" s="132">
        <v>22</v>
      </c>
      <c r="F31" s="132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5">
        <v>17</v>
      </c>
      <c r="M31" s="135">
        <v>18</v>
      </c>
      <c r="N31" s="135">
        <v>19</v>
      </c>
      <c r="O31" s="135">
        <v>20</v>
      </c>
      <c r="P31" s="171">
        <v>21</v>
      </c>
      <c r="Q31" s="171">
        <v>22</v>
      </c>
      <c r="R31" s="126"/>
      <c r="S31" s="128">
        <v>39</v>
      </c>
      <c r="T31" s="113">
        <v>20</v>
      </c>
      <c r="U31" s="113">
        <v>21</v>
      </c>
      <c r="V31" s="113">
        <v>22</v>
      </c>
      <c r="W31" s="113">
        <v>23</v>
      </c>
      <c r="X31" s="113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5">
        <v>26</v>
      </c>
      <c r="C32" s="132">
        <v>27</v>
      </c>
      <c r="D32" s="132">
        <v>28</v>
      </c>
      <c r="E32" s="132">
        <v>29</v>
      </c>
      <c r="F32" s="132">
        <v>30</v>
      </c>
      <c r="G32" s="171">
        <v>31</v>
      </c>
      <c r="H32" s="171"/>
      <c r="I32"/>
      <c r="J32" s="128">
        <v>35</v>
      </c>
      <c r="K32" s="136">
        <v>23</v>
      </c>
      <c r="L32" s="136">
        <v>24</v>
      </c>
      <c r="M32" s="136">
        <v>25</v>
      </c>
      <c r="N32" s="136">
        <v>26</v>
      </c>
      <c r="O32" s="136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v>30</v>
      </c>
      <c r="L33" s="135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44470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44501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44531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>44501</v>
      </c>
      <c r="L37" s="134">
        <f t="shared" si="7"/>
        <v>44502</v>
      </c>
      <c r="M37" s="129">
        <f t="shared" si="7"/>
        <v>44503</v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5">
        <v>7</v>
      </c>
      <c r="V38" s="172">
        <v>8</v>
      </c>
      <c r="W38" s="136">
        <v>9</v>
      </c>
      <c r="X38" s="136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5">
        <v>11</v>
      </c>
      <c r="C39" s="172">
        <v>12</v>
      </c>
      <c r="D39" s="135">
        <v>13</v>
      </c>
      <c r="E39" s="135">
        <v>14</v>
      </c>
      <c r="F39" s="135">
        <v>15</v>
      </c>
      <c r="G39" s="171">
        <v>16</v>
      </c>
      <c r="H39" s="171">
        <v>17</v>
      </c>
      <c r="I39"/>
      <c r="J39" s="128">
        <v>46</v>
      </c>
      <c r="K39" s="132">
        <v>8</v>
      </c>
      <c r="L39" s="132">
        <v>9</v>
      </c>
      <c r="M39" s="132">
        <v>10</v>
      </c>
      <c r="N39" s="132">
        <v>11</v>
      </c>
      <c r="O39" s="132">
        <v>12</v>
      </c>
      <c r="P39" s="171">
        <v>13</v>
      </c>
      <c r="Q39" s="171">
        <v>14</v>
      </c>
      <c r="R39" s="126"/>
      <c r="S39" s="128">
        <v>51</v>
      </c>
      <c r="T39" s="135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5">
        <v>20</v>
      </c>
      <c r="U40" s="135">
        <v>21</v>
      </c>
      <c r="V40" s="135">
        <v>22</v>
      </c>
      <c r="W40" s="135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6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5">
        <v>27</v>
      </c>
      <c r="U41" s="135">
        <v>28</v>
      </c>
      <c r="V41" s="135">
        <v>29</v>
      </c>
      <c r="W41" s="135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9">
        <v>3</v>
      </c>
      <c r="C47" s="9">
        <v>4</v>
      </c>
      <c r="D47" s="9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9">
        <v>13</v>
      </c>
      <c r="C48" s="9">
        <v>14</v>
      </c>
      <c r="D48" s="9">
        <v>15</v>
      </c>
      <c r="E48" s="9">
        <v>16</v>
      </c>
      <c r="F48" s="9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09" priority="1" stopIfTrue="1" operator="equal">
      <formula>""</formula>
    </cfRule>
    <cfRule type="cellIs" dxfId="108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75">
    <tabColor rgb="FF0070C0"/>
    <pageSetUpPr fitToPage="1"/>
  </sheetPr>
  <dimension ref="A1:AS51"/>
  <sheetViews>
    <sheetView showGridLines="0" topLeftCell="A10" zoomScale="85" zoomScaleNormal="85" workbookViewId="0">
      <selection activeCell="AF25" sqref="AF25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191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30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32">
        <v>2</v>
      </c>
      <c r="F10" s="13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0</v>
      </c>
      <c r="AS12" s="56"/>
    </row>
    <row r="13" spans="1:45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2">
        <v>21</v>
      </c>
      <c r="P13" s="133">
        <v>22</v>
      </c>
      <c r="Q13" s="133">
        <v>23</v>
      </c>
      <c r="R13" s="34"/>
      <c r="S13" s="128">
        <v>12</v>
      </c>
      <c r="T13" s="132">
        <v>16</v>
      </c>
      <c r="U13" s="132">
        <v>17</v>
      </c>
      <c r="V13" s="132">
        <v>18</v>
      </c>
      <c r="W13" s="132">
        <v>19</v>
      </c>
      <c r="X13" s="132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6">
        <v>23</v>
      </c>
      <c r="U14" s="136">
        <v>24</v>
      </c>
      <c r="V14" s="136">
        <v>25</v>
      </c>
      <c r="W14" s="136">
        <v>26</v>
      </c>
      <c r="X14" s="136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218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0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30</v>
      </c>
      <c r="AE19" s="237"/>
    </row>
    <row r="20" spans="1:32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5">
        <v>1</v>
      </c>
      <c r="U20" s="135">
        <v>2</v>
      </c>
      <c r="V20" s="135">
        <v>3</v>
      </c>
      <c r="W20" s="135">
        <v>4</v>
      </c>
      <c r="X20" s="135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6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2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2">
        <v>22</v>
      </c>
      <c r="U23" s="132">
        <v>23</v>
      </c>
      <c r="V23" s="132">
        <v>24</v>
      </c>
      <c r="W23" s="132">
        <v>25</v>
      </c>
      <c r="X23" s="132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30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v>-3</v>
      </c>
      <c r="AE24" s="231"/>
      <c r="AF24" s="32" t="s">
        <v>247</v>
      </c>
    </row>
    <row r="25" spans="1:32" s="1" customFormat="1" ht="15.75" thickTop="1">
      <c r="I25"/>
      <c r="J25" s="26"/>
      <c r="L25" s="29"/>
      <c r="R25" s="126"/>
      <c r="AC25" s="53"/>
      <c r="AD25" s="49"/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5">
        <f t="shared" si="4"/>
        <v>44014</v>
      </c>
      <c r="F28" s="135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5">
        <f t="shared" si="6"/>
        <v>44075</v>
      </c>
      <c r="V28" s="135">
        <f t="shared" si="6"/>
        <v>44076</v>
      </c>
      <c r="W28" s="135">
        <f t="shared" si="6"/>
        <v>44077</v>
      </c>
      <c r="X28" s="135">
        <f t="shared" si="6"/>
        <v>44078</v>
      </c>
      <c r="Y28" s="133">
        <v>5</v>
      </c>
      <c r="Z28" s="133">
        <v>6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6</v>
      </c>
      <c r="C29" s="132">
        <v>7</v>
      </c>
      <c r="D29" s="132">
        <v>8</v>
      </c>
      <c r="E29" s="132">
        <v>9</v>
      </c>
      <c r="F29" s="132">
        <v>10</v>
      </c>
      <c r="G29" s="133">
        <v>11</v>
      </c>
      <c r="H29" s="133">
        <v>12</v>
      </c>
      <c r="I29"/>
      <c r="J29" s="128">
        <v>32</v>
      </c>
      <c r="K29" s="136">
        <v>3</v>
      </c>
      <c r="L29" s="136">
        <v>4</v>
      </c>
      <c r="M29" s="136">
        <v>5</v>
      </c>
      <c r="N29" s="136">
        <v>6</v>
      </c>
      <c r="O29" s="136">
        <v>7</v>
      </c>
      <c r="P29" s="133">
        <v>8</v>
      </c>
      <c r="Q29" s="133">
        <v>9</v>
      </c>
      <c r="R29" s="126"/>
      <c r="S29" s="128">
        <v>37</v>
      </c>
      <c r="T29" s="170">
        <v>7</v>
      </c>
      <c r="U29" s="131">
        <v>8</v>
      </c>
      <c r="V29" s="136">
        <v>9</v>
      </c>
      <c r="W29" s="136">
        <v>10</v>
      </c>
      <c r="X29" s="136">
        <v>11</v>
      </c>
      <c r="Y29" s="133">
        <v>12</v>
      </c>
      <c r="Z29" s="133">
        <v>13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13</v>
      </c>
      <c r="C30" s="132">
        <v>14</v>
      </c>
      <c r="D30" s="132">
        <v>15</v>
      </c>
      <c r="E30" s="132">
        <v>16</v>
      </c>
      <c r="F30" s="132">
        <v>17</v>
      </c>
      <c r="G30" s="133">
        <v>18</v>
      </c>
      <c r="H30" s="133">
        <v>19</v>
      </c>
      <c r="I30"/>
      <c r="J30" s="128">
        <v>33</v>
      </c>
      <c r="K30" s="136">
        <v>10</v>
      </c>
      <c r="L30" s="136">
        <v>11</v>
      </c>
      <c r="M30" s="136">
        <v>12</v>
      </c>
      <c r="N30" s="136">
        <v>13</v>
      </c>
      <c r="O30" s="136">
        <v>14</v>
      </c>
      <c r="P30" s="131">
        <v>15</v>
      </c>
      <c r="Q30" s="133">
        <v>16</v>
      </c>
      <c r="R30" s="126"/>
      <c r="S30" s="128">
        <v>38</v>
      </c>
      <c r="T30" s="137">
        <v>14</v>
      </c>
      <c r="U30" s="137">
        <v>15</v>
      </c>
      <c r="V30" s="137">
        <v>16</v>
      </c>
      <c r="W30" s="137">
        <v>17</v>
      </c>
      <c r="X30" s="137">
        <v>18</v>
      </c>
      <c r="Y30" s="138">
        <v>19</v>
      </c>
      <c r="Z30" s="138">
        <v>20</v>
      </c>
      <c r="AC30" s="53" t="s">
        <v>158</v>
      </c>
      <c r="AD30" s="49"/>
      <c r="AE30" s="49"/>
    </row>
    <row r="31" spans="1:32" s="1" customFormat="1" ht="16.5" thickTop="1" thickBot="1">
      <c r="A31" s="128">
        <v>30</v>
      </c>
      <c r="B31" s="132">
        <v>20</v>
      </c>
      <c r="C31" s="132">
        <v>21</v>
      </c>
      <c r="D31" s="132">
        <v>22</v>
      </c>
      <c r="E31" s="135">
        <v>23</v>
      </c>
      <c r="F31" s="132">
        <v>24</v>
      </c>
      <c r="G31" s="131">
        <v>25</v>
      </c>
      <c r="H31" s="133">
        <v>26</v>
      </c>
      <c r="I31"/>
      <c r="J31" s="128">
        <v>34</v>
      </c>
      <c r="K31" s="132">
        <v>17</v>
      </c>
      <c r="L31" s="132">
        <v>18</v>
      </c>
      <c r="M31" s="132">
        <v>19</v>
      </c>
      <c r="N31" s="132">
        <v>20</v>
      </c>
      <c r="O31" s="132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53" t="s">
        <v>159</v>
      </c>
      <c r="AD31" s="49"/>
      <c r="AE31" s="49"/>
    </row>
    <row r="32" spans="1:32" s="1" customFormat="1" ht="16.5" thickTop="1" thickBot="1">
      <c r="A32" s="128">
        <v>31</v>
      </c>
      <c r="B32" s="132">
        <v>27</v>
      </c>
      <c r="C32" s="132">
        <v>28</v>
      </c>
      <c r="D32" s="132">
        <v>29</v>
      </c>
      <c r="E32" s="132">
        <v>30</v>
      </c>
      <c r="F32" s="132">
        <v>31</v>
      </c>
      <c r="G32" s="133"/>
      <c r="H32" s="133"/>
      <c r="I32"/>
      <c r="J32" s="128">
        <v>35</v>
      </c>
      <c r="K32" s="132">
        <v>24</v>
      </c>
      <c r="L32" s="132">
        <v>25</v>
      </c>
      <c r="M32" s="132">
        <v>26</v>
      </c>
      <c r="N32" s="132">
        <v>27</v>
      </c>
      <c r="O32" s="132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  <c r="AC32" s="32" t="s">
        <v>160</v>
      </c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  <c r="AC34" s="168" t="s">
        <v>200</v>
      </c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6</v>
      </c>
      <c r="D38" s="132">
        <v>7</v>
      </c>
      <c r="E38" s="132">
        <v>8</v>
      </c>
      <c r="F38" s="132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2">
        <v>3</v>
      </c>
      <c r="M38" s="132">
        <v>4</v>
      </c>
      <c r="N38" s="132">
        <v>5</v>
      </c>
      <c r="O38" s="132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6">
        <v>9</v>
      </c>
      <c r="W38" s="136">
        <v>10</v>
      </c>
      <c r="X38" s="136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2">
        <v>13</v>
      </c>
      <c r="D39" s="132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6">
        <v>21</v>
      </c>
      <c r="U40" s="136">
        <v>22</v>
      </c>
      <c r="V40" s="136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6">
        <v>28</v>
      </c>
      <c r="U41" s="136">
        <v>29</v>
      </c>
      <c r="V41" s="136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4</v>
      </c>
      <c r="C47" s="82">
        <v>5</v>
      </c>
      <c r="D47" s="117">
        <v>6</v>
      </c>
      <c r="E47" s="82">
        <v>7</v>
      </c>
      <c r="F47" s="82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07" priority="1" stopIfTrue="1" operator="equal">
      <formula>""</formula>
    </cfRule>
    <cfRule type="cellIs" dxfId="106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97">
    <tabColor rgb="FFFFFF00"/>
    <pageSetUpPr fitToPage="1"/>
  </sheetPr>
  <dimension ref="A1:AS51"/>
  <sheetViews>
    <sheetView showGridLines="0" zoomScale="85" zoomScaleNormal="85" workbookViewId="0">
      <selection activeCell="AC16" sqref="AC16:AE16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272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30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7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2021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13</v>
      </c>
    </row>
    <row r="8" spans="1:45" s="1" customFormat="1" ht="15">
      <c r="B8" s="228">
        <f>DATE($B$4,$F$4,1)</f>
        <v>44197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44228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44256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>44228</v>
      </c>
      <c r="L10" s="134">
        <f t="shared" si="0"/>
        <v>44229</v>
      </c>
      <c r="M10" s="134">
        <f t="shared" si="0"/>
        <v>44230</v>
      </c>
      <c r="N10" s="129"/>
      <c r="O10" s="129"/>
      <c r="P10" s="133"/>
      <c r="Q10" s="133"/>
      <c r="R10" s="34"/>
      <c r="S10" s="128">
        <v>9</v>
      </c>
      <c r="T10" s="134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>44256</v>
      </c>
      <c r="U10" s="134">
        <f t="shared" si="1"/>
        <v>44257</v>
      </c>
      <c r="V10" s="134">
        <f t="shared" si="1"/>
        <v>44258</v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-7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211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6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44287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44317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44348</v>
      </c>
      <c r="U17" s="229"/>
      <c r="V17" s="229"/>
      <c r="W17" s="229"/>
      <c r="X17" s="229"/>
      <c r="Y17" s="229"/>
      <c r="Z17" s="230"/>
      <c r="AC17" s="52">
        <v>2020</v>
      </c>
      <c r="AD17" s="233">
        <v>0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77" t="s">
        <v>22</v>
      </c>
      <c r="AD19" s="237">
        <f>AD18+AD17</f>
        <v>30</v>
      </c>
      <c r="AE19" s="237"/>
    </row>
    <row r="20" spans="1:32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2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66">
        <v>12</v>
      </c>
      <c r="C21" s="166">
        <v>13</v>
      </c>
      <c r="D21" s="166">
        <v>14</v>
      </c>
      <c r="E21" s="166">
        <v>15</v>
      </c>
      <c r="F21" s="166">
        <v>16</v>
      </c>
      <c r="G21" s="171">
        <v>17</v>
      </c>
      <c r="H21" s="171">
        <v>18</v>
      </c>
      <c r="I21"/>
      <c r="J21" s="128">
        <v>20</v>
      </c>
      <c r="K21" s="135">
        <v>10</v>
      </c>
      <c r="L21" s="135">
        <v>11</v>
      </c>
      <c r="M21" s="135">
        <v>12</v>
      </c>
      <c r="N21" s="172">
        <v>13</v>
      </c>
      <c r="O21" s="136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6">
        <v>19</v>
      </c>
      <c r="C22" s="136">
        <v>20</v>
      </c>
      <c r="D22" s="136">
        <v>21</v>
      </c>
      <c r="E22" s="136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26</v>
      </c>
      <c r="C23" s="93">
        <v>27</v>
      </c>
      <c r="D23" s="93">
        <v>28</v>
      </c>
      <c r="E23" s="93">
        <v>29</v>
      </c>
      <c r="F23" s="93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2">
        <v>21</v>
      </c>
      <c r="U23" s="132">
        <v>22</v>
      </c>
      <c r="V23" s="132">
        <v>23</v>
      </c>
      <c r="W23" s="132">
        <v>24</v>
      </c>
      <c r="X23" s="132">
        <v>25</v>
      </c>
      <c r="Y23" s="171">
        <v>26</v>
      </c>
      <c r="Z23" s="171">
        <v>27</v>
      </c>
      <c r="AC23" s="48">
        <v>2021</v>
      </c>
      <c r="AD23" s="237">
        <f>CONTARPORCOLOR(AC8,B10:Z51)</f>
        <v>29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55">
        <f>AD19-AD23</f>
        <v>1</v>
      </c>
      <c r="AE24" s="255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44378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44409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44440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5">
        <v>1</v>
      </c>
      <c r="F28" s="135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66">
        <v>1</v>
      </c>
      <c r="W28" s="166">
        <v>2</v>
      </c>
      <c r="X28" s="166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5</v>
      </c>
      <c r="C29" s="132">
        <v>6</v>
      </c>
      <c r="D29" s="132">
        <v>7</v>
      </c>
      <c r="E29" s="132">
        <v>8</v>
      </c>
      <c r="F29" s="132">
        <v>9</v>
      </c>
      <c r="G29" s="171">
        <v>10</v>
      </c>
      <c r="H29" s="171">
        <v>11</v>
      </c>
      <c r="I29"/>
      <c r="J29" s="128">
        <v>32</v>
      </c>
      <c r="K29" s="135">
        <v>2</v>
      </c>
      <c r="L29" s="135">
        <v>3</v>
      </c>
      <c r="M29" s="135">
        <v>4</v>
      </c>
      <c r="N29" s="135">
        <v>5</v>
      </c>
      <c r="O29" s="135">
        <v>6</v>
      </c>
      <c r="P29" s="171">
        <v>7</v>
      </c>
      <c r="Q29" s="171">
        <v>8</v>
      </c>
      <c r="R29" s="126"/>
      <c r="S29" s="128">
        <v>37</v>
      </c>
      <c r="T29" s="166">
        <v>6</v>
      </c>
      <c r="U29" s="166">
        <v>7</v>
      </c>
      <c r="V29" s="172">
        <v>8</v>
      </c>
      <c r="W29" s="136">
        <v>9</v>
      </c>
      <c r="X29" s="136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12</v>
      </c>
      <c r="C30" s="132">
        <v>13</v>
      </c>
      <c r="D30" s="132">
        <v>14</v>
      </c>
      <c r="E30" s="132">
        <v>15</v>
      </c>
      <c r="F30" s="132">
        <v>16</v>
      </c>
      <c r="G30" s="171">
        <v>17</v>
      </c>
      <c r="H30" s="171">
        <v>18</v>
      </c>
      <c r="I30"/>
      <c r="J30" s="128">
        <v>33</v>
      </c>
      <c r="K30" s="136">
        <v>9</v>
      </c>
      <c r="L30" s="136">
        <v>10</v>
      </c>
      <c r="M30" s="136">
        <v>11</v>
      </c>
      <c r="N30" s="136">
        <v>12</v>
      </c>
      <c r="O30" s="136">
        <v>13</v>
      </c>
      <c r="P30" s="171">
        <v>14</v>
      </c>
      <c r="Q30" s="171">
        <v>15</v>
      </c>
      <c r="R30" s="126"/>
      <c r="S30" s="128">
        <v>38</v>
      </c>
      <c r="T30" s="137">
        <v>13</v>
      </c>
      <c r="U30" s="137">
        <v>14</v>
      </c>
      <c r="V30" s="137">
        <v>15</v>
      </c>
      <c r="W30" s="137">
        <v>16</v>
      </c>
      <c r="X30" s="137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5">
        <v>19</v>
      </c>
      <c r="C31" s="135">
        <v>20</v>
      </c>
      <c r="D31" s="135">
        <v>21</v>
      </c>
      <c r="E31" s="135">
        <v>22</v>
      </c>
      <c r="F31" s="135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6">
        <v>17</v>
      </c>
      <c r="M31" s="136">
        <v>18</v>
      </c>
      <c r="N31" s="136">
        <v>19</v>
      </c>
      <c r="O31" s="136">
        <v>20</v>
      </c>
      <c r="P31" s="171">
        <v>21</v>
      </c>
      <c r="Q31" s="171">
        <v>22</v>
      </c>
      <c r="R31" s="126"/>
      <c r="S31" s="128">
        <v>39</v>
      </c>
      <c r="T31" s="92">
        <v>20</v>
      </c>
      <c r="U31" s="92">
        <v>21</v>
      </c>
      <c r="V31" s="92">
        <v>22</v>
      </c>
      <c r="W31" s="92">
        <v>23</v>
      </c>
      <c r="X31" s="92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5">
        <v>26</v>
      </c>
      <c r="C32" s="135">
        <v>27</v>
      </c>
      <c r="D32" s="135">
        <v>28</v>
      </c>
      <c r="E32" s="135">
        <v>29</v>
      </c>
      <c r="F32" s="135">
        <v>30</v>
      </c>
      <c r="G32" s="171">
        <v>31</v>
      </c>
      <c r="H32" s="171"/>
      <c r="I32"/>
      <c r="J32" s="128">
        <v>35</v>
      </c>
      <c r="K32" s="132">
        <v>23</v>
      </c>
      <c r="L32" s="132">
        <v>24</v>
      </c>
      <c r="M32" s="132">
        <v>25</v>
      </c>
      <c r="N32" s="132">
        <v>26</v>
      </c>
      <c r="O32" s="132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v>30</v>
      </c>
      <c r="L33" s="135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44470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44501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44531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>44501</v>
      </c>
      <c r="L37" s="134">
        <f t="shared" si="7"/>
        <v>44502</v>
      </c>
      <c r="M37" s="129">
        <f t="shared" si="7"/>
        <v>44503</v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5">
        <v>7</v>
      </c>
      <c r="V38" s="172">
        <v>8</v>
      </c>
      <c r="W38" s="135">
        <v>9</v>
      </c>
      <c r="X38" s="135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6">
        <v>11</v>
      </c>
      <c r="C39" s="172">
        <v>12</v>
      </c>
      <c r="D39" s="135">
        <v>13</v>
      </c>
      <c r="E39" s="135">
        <v>14</v>
      </c>
      <c r="F39" s="135">
        <v>15</v>
      </c>
      <c r="G39" s="171">
        <v>16</v>
      </c>
      <c r="H39" s="171">
        <v>17</v>
      </c>
      <c r="I39"/>
      <c r="J39" s="128">
        <v>46</v>
      </c>
      <c r="K39" s="132">
        <v>8</v>
      </c>
      <c r="L39" s="132">
        <v>9</v>
      </c>
      <c r="M39" s="132">
        <v>10</v>
      </c>
      <c r="N39" s="132">
        <v>11</v>
      </c>
      <c r="O39" s="132">
        <v>12</v>
      </c>
      <c r="P39" s="171">
        <v>13</v>
      </c>
      <c r="Q39" s="171">
        <v>14</v>
      </c>
      <c r="R39" s="126"/>
      <c r="S39" s="128">
        <v>51</v>
      </c>
      <c r="T39" s="135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6">
        <v>20</v>
      </c>
      <c r="U40" s="136">
        <v>21</v>
      </c>
      <c r="V40" s="136">
        <v>22</v>
      </c>
      <c r="W40" s="136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6">
        <v>27</v>
      </c>
      <c r="U41" s="136">
        <v>28</v>
      </c>
      <c r="V41" s="136">
        <v>29</v>
      </c>
      <c r="W41" s="136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3</v>
      </c>
      <c r="C47" s="82">
        <v>4</v>
      </c>
      <c r="D47" s="82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05" priority="1" stopIfTrue="1" operator="equal">
      <formula>""</formula>
    </cfRule>
    <cfRule type="cellIs" dxfId="104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98">
    <tabColor theme="5" tint="-0.249977111117893"/>
    <pageSetUpPr fitToPage="1"/>
  </sheetPr>
  <dimension ref="A1:AS51"/>
  <sheetViews>
    <sheetView showGridLines="0" topLeftCell="A7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249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36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7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2021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13</v>
      </c>
    </row>
    <row r="8" spans="1:45" s="1" customFormat="1" ht="15">
      <c r="B8" s="228">
        <f>DATE($B$4,$F$4,1)</f>
        <v>44197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44228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44256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>44228</v>
      </c>
      <c r="L10" s="134">
        <f t="shared" si="0"/>
        <v>44229</v>
      </c>
      <c r="M10" s="134">
        <f t="shared" si="0"/>
        <v>44230</v>
      </c>
      <c r="N10" s="129"/>
      <c r="O10" s="129"/>
      <c r="P10" s="133"/>
      <c r="Q10" s="133"/>
      <c r="R10" s="34"/>
      <c r="S10" s="128">
        <v>9</v>
      </c>
      <c r="T10" s="134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>44256</v>
      </c>
      <c r="U10" s="134">
        <f t="shared" si="1"/>
        <v>44257</v>
      </c>
      <c r="V10" s="134">
        <f t="shared" si="1"/>
        <v>44258</v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5">
        <v>1</v>
      </c>
      <c r="U11" s="135">
        <v>2</v>
      </c>
      <c r="V11" s="135">
        <v>3</v>
      </c>
      <c r="W11" s="135">
        <v>4</v>
      </c>
      <c r="X11" s="135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6">
        <v>8</v>
      </c>
      <c r="U12" s="136">
        <v>9</v>
      </c>
      <c r="V12" s="135">
        <v>10</v>
      </c>
      <c r="W12" s="135">
        <v>11</v>
      </c>
      <c r="X12" s="135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-4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6">
        <v>15</v>
      </c>
      <c r="L13" s="136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214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5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44287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44317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44348</v>
      </c>
      <c r="U17" s="229"/>
      <c r="V17" s="229"/>
      <c r="W17" s="229"/>
      <c r="X17" s="229"/>
      <c r="Y17" s="229"/>
      <c r="Z17" s="230"/>
      <c r="AC17" s="52">
        <v>2020</v>
      </c>
      <c r="AD17" s="233">
        <v>6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77" t="s">
        <v>22</v>
      </c>
      <c r="AD19" s="237">
        <f>AD18+AD17</f>
        <v>36</v>
      </c>
      <c r="AE19" s="237"/>
    </row>
    <row r="20" spans="1:32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2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32">
        <v>12</v>
      </c>
      <c r="C21" s="132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35">
        <v>10</v>
      </c>
      <c r="L21" s="135">
        <v>11</v>
      </c>
      <c r="M21" s="135">
        <v>12</v>
      </c>
      <c r="N21" s="172">
        <v>13</v>
      </c>
      <c r="O21" s="136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2">
        <v>19</v>
      </c>
      <c r="C22" s="132">
        <v>20</v>
      </c>
      <c r="D22" s="132">
        <v>21</v>
      </c>
      <c r="E22" s="132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26</v>
      </c>
      <c r="C23" s="93">
        <v>27</v>
      </c>
      <c r="D23" s="93">
        <v>28</v>
      </c>
      <c r="E23" s="93">
        <v>29</v>
      </c>
      <c r="F23" s="93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5">
        <v>21</v>
      </c>
      <c r="U23" s="135">
        <v>22</v>
      </c>
      <c r="V23" s="135">
        <v>23</v>
      </c>
      <c r="W23" s="135">
        <v>24</v>
      </c>
      <c r="X23" s="135">
        <v>25</v>
      </c>
      <c r="Y23" s="171">
        <v>26</v>
      </c>
      <c r="Z23" s="171">
        <v>27</v>
      </c>
      <c r="AC23" s="48">
        <v>2021</v>
      </c>
      <c r="AD23" s="237">
        <f>CONTARPORCOLOR(AC8,B10:Z51)</f>
        <v>36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66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66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55">
        <f>AD19-AD23</f>
        <v>0</v>
      </c>
      <c r="AE24" s="255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44378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44409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44440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5">
        <v>1</v>
      </c>
      <c r="F28" s="135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6">
        <v>1</v>
      </c>
      <c r="W28" s="136">
        <v>2</v>
      </c>
      <c r="X28" s="136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5</v>
      </c>
      <c r="C29" s="132">
        <v>6</v>
      </c>
      <c r="D29" s="132">
        <v>7</v>
      </c>
      <c r="E29" s="132">
        <v>8</v>
      </c>
      <c r="F29" s="132">
        <v>9</v>
      </c>
      <c r="G29" s="171">
        <v>10</v>
      </c>
      <c r="H29" s="171">
        <v>11</v>
      </c>
      <c r="I29"/>
      <c r="J29" s="128">
        <v>32</v>
      </c>
      <c r="K29" s="135">
        <v>2</v>
      </c>
      <c r="L29" s="136">
        <v>3</v>
      </c>
      <c r="M29" s="136">
        <v>4</v>
      </c>
      <c r="N29" s="136">
        <v>5</v>
      </c>
      <c r="O29" s="136">
        <v>6</v>
      </c>
      <c r="P29" s="171">
        <v>7</v>
      </c>
      <c r="Q29" s="171">
        <v>8</v>
      </c>
      <c r="R29" s="126"/>
      <c r="S29" s="128">
        <v>37</v>
      </c>
      <c r="T29" s="136">
        <v>6</v>
      </c>
      <c r="U29" s="136">
        <v>7</v>
      </c>
      <c r="V29" s="172">
        <v>8</v>
      </c>
      <c r="W29" s="135">
        <v>9</v>
      </c>
      <c r="X29" s="135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6">
        <v>12</v>
      </c>
      <c r="C30" s="136">
        <v>13</v>
      </c>
      <c r="D30" s="136">
        <v>14</v>
      </c>
      <c r="E30" s="136">
        <v>15</v>
      </c>
      <c r="F30" s="136">
        <v>16</v>
      </c>
      <c r="G30" s="171">
        <v>17</v>
      </c>
      <c r="H30" s="171">
        <v>18</v>
      </c>
      <c r="I30"/>
      <c r="J30" s="128">
        <v>33</v>
      </c>
      <c r="K30" s="136">
        <v>9</v>
      </c>
      <c r="L30" s="132">
        <v>10</v>
      </c>
      <c r="M30" s="132">
        <v>11</v>
      </c>
      <c r="N30" s="132">
        <v>12</v>
      </c>
      <c r="O30" s="132">
        <v>13</v>
      </c>
      <c r="P30" s="171">
        <v>14</v>
      </c>
      <c r="Q30" s="171">
        <v>15</v>
      </c>
      <c r="R30" s="126"/>
      <c r="S30" s="128">
        <v>38</v>
      </c>
      <c r="T30" s="137">
        <v>13</v>
      </c>
      <c r="U30" s="137">
        <v>14</v>
      </c>
      <c r="V30" s="137">
        <v>15</v>
      </c>
      <c r="W30" s="137">
        <v>16</v>
      </c>
      <c r="X30" s="137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6">
        <v>19</v>
      </c>
      <c r="C31" s="136">
        <v>20</v>
      </c>
      <c r="D31" s="136">
        <v>21</v>
      </c>
      <c r="E31" s="136">
        <v>22</v>
      </c>
      <c r="F31" s="136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2">
        <v>17</v>
      </c>
      <c r="M31" s="132">
        <v>18</v>
      </c>
      <c r="N31" s="132">
        <v>19</v>
      </c>
      <c r="O31" s="132">
        <v>20</v>
      </c>
      <c r="P31" s="171">
        <v>21</v>
      </c>
      <c r="Q31" s="171">
        <v>22</v>
      </c>
      <c r="R31" s="126"/>
      <c r="S31" s="128">
        <v>39</v>
      </c>
      <c r="T31" s="92">
        <v>20</v>
      </c>
      <c r="U31" s="92">
        <v>21</v>
      </c>
      <c r="V31" s="92">
        <v>22</v>
      </c>
      <c r="W31" s="92">
        <v>23</v>
      </c>
      <c r="X31" s="92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5">
        <v>26</v>
      </c>
      <c r="C32" s="132">
        <v>27</v>
      </c>
      <c r="D32" s="132">
        <v>28</v>
      </c>
      <c r="E32" s="132">
        <v>29</v>
      </c>
      <c r="F32" s="132">
        <v>30</v>
      </c>
      <c r="G32" s="171">
        <v>31</v>
      </c>
      <c r="H32" s="171"/>
      <c r="I32"/>
      <c r="J32" s="128">
        <v>35</v>
      </c>
      <c r="K32" s="132">
        <v>23</v>
      </c>
      <c r="L32" s="132">
        <v>24</v>
      </c>
      <c r="M32" s="132">
        <v>25</v>
      </c>
      <c r="N32" s="132">
        <v>26</v>
      </c>
      <c r="O32" s="132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6">
        <v>30</v>
      </c>
      <c r="L33" s="136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44470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44501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44531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5">
        <v>1</v>
      </c>
      <c r="G37" s="171">
        <v>2</v>
      </c>
      <c r="H37" s="171">
        <v>3</v>
      </c>
      <c r="I37"/>
      <c r="J37" s="128">
        <v>44</v>
      </c>
      <c r="K37" s="134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>44501</v>
      </c>
      <c r="L37" s="134">
        <f t="shared" si="7"/>
        <v>44502</v>
      </c>
      <c r="M37" s="129">
        <f t="shared" si="7"/>
        <v>44503</v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6">
        <v>7</v>
      </c>
      <c r="V38" s="172">
        <v>8</v>
      </c>
      <c r="W38" s="135">
        <v>9</v>
      </c>
      <c r="X38" s="135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6">
        <v>11</v>
      </c>
      <c r="C39" s="172">
        <v>12</v>
      </c>
      <c r="D39" s="135">
        <v>13</v>
      </c>
      <c r="E39" s="135">
        <v>14</v>
      </c>
      <c r="F39" s="135">
        <v>15</v>
      </c>
      <c r="G39" s="171">
        <v>16</v>
      </c>
      <c r="H39" s="171">
        <v>17</v>
      </c>
      <c r="I39"/>
      <c r="J39" s="128">
        <v>46</v>
      </c>
      <c r="K39" s="132">
        <v>8</v>
      </c>
      <c r="L39" s="132">
        <v>9</v>
      </c>
      <c r="M39" s="132">
        <v>10</v>
      </c>
      <c r="N39" s="132">
        <v>11</v>
      </c>
      <c r="O39" s="132">
        <v>12</v>
      </c>
      <c r="P39" s="171">
        <v>13</v>
      </c>
      <c r="Q39" s="171">
        <v>14</v>
      </c>
      <c r="R39" s="126"/>
      <c r="S39" s="128">
        <v>51</v>
      </c>
      <c r="T39" s="135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5">
        <v>20</v>
      </c>
      <c r="U40" s="135">
        <v>21</v>
      </c>
      <c r="V40" s="135">
        <v>22</v>
      </c>
      <c r="W40" s="135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6">
        <v>27</v>
      </c>
      <c r="U41" s="136">
        <v>28</v>
      </c>
      <c r="V41" s="136">
        <v>29</v>
      </c>
      <c r="W41" s="136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3</v>
      </c>
      <c r="C47" s="82">
        <v>4</v>
      </c>
      <c r="D47" s="82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03" priority="1" stopIfTrue="1" operator="equal">
      <formula>""</formula>
    </cfRule>
    <cfRule type="cellIs" dxfId="102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8">
    <tabColor theme="7" tint="-0.499984740745262"/>
    <pageSetUpPr fitToPage="1"/>
  </sheetPr>
  <dimension ref="A1:AS51"/>
  <sheetViews>
    <sheetView showGridLines="0" topLeftCell="A1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73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37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42">
        <v>2</v>
      </c>
      <c r="F10" s="14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0</v>
      </c>
      <c r="AS12" s="56"/>
    </row>
    <row r="13" spans="1:45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2">
        <v>21</v>
      </c>
      <c r="P13" s="133">
        <v>22</v>
      </c>
      <c r="Q13" s="133">
        <v>23</v>
      </c>
      <c r="R13" s="34"/>
      <c r="S13" s="128">
        <v>12</v>
      </c>
      <c r="T13" s="132">
        <v>16</v>
      </c>
      <c r="U13" s="132">
        <v>17</v>
      </c>
      <c r="V13" s="132">
        <v>18</v>
      </c>
      <c r="W13" s="132">
        <v>19</v>
      </c>
      <c r="X13" s="132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6">
        <v>24</v>
      </c>
      <c r="L14" s="136">
        <v>25</v>
      </c>
      <c r="M14" s="136">
        <v>26</v>
      </c>
      <c r="N14" s="136">
        <v>27</v>
      </c>
      <c r="O14" s="136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2">
        <v>23</v>
      </c>
      <c r="U14" s="132">
        <v>24</v>
      </c>
      <c r="V14" s="132">
        <v>25</v>
      </c>
      <c r="W14" s="132">
        <v>26</v>
      </c>
      <c r="X14" s="132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218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2018</v>
      </c>
      <c r="AD17" s="233">
        <v>7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2019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37</v>
      </c>
      <c r="AE19" s="237"/>
    </row>
    <row r="20" spans="1:32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5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2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2">
        <v>22</v>
      </c>
      <c r="U23" s="132">
        <v>23</v>
      </c>
      <c r="V23" s="132">
        <v>24</v>
      </c>
      <c r="W23" s="132">
        <v>25</v>
      </c>
      <c r="X23" s="132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31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112" t="s">
        <v>122</v>
      </c>
      <c r="AD24" s="231">
        <f>AD19-AD23</f>
        <v>6</v>
      </c>
      <c r="AE24" s="231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5">
        <f t="shared" si="4"/>
        <v>44014</v>
      </c>
      <c r="F28" s="135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66">
        <f t="shared" si="6"/>
        <v>44075</v>
      </c>
      <c r="V28" s="166">
        <f t="shared" si="6"/>
        <v>44076</v>
      </c>
      <c r="W28" s="166">
        <f t="shared" si="6"/>
        <v>44077</v>
      </c>
      <c r="X28" s="166">
        <f t="shared" si="6"/>
        <v>44078</v>
      </c>
      <c r="Y28" s="133">
        <v>5</v>
      </c>
      <c r="Z28" s="133">
        <v>6</v>
      </c>
      <c r="AC28" s="53" t="s">
        <v>212</v>
      </c>
      <c r="AD28" s="81"/>
      <c r="AE28" s="81"/>
    </row>
    <row r="29" spans="1:32" s="1" customFormat="1" ht="16.5" thickTop="1" thickBot="1">
      <c r="A29" s="128">
        <v>28</v>
      </c>
      <c r="B29" s="132">
        <v>6</v>
      </c>
      <c r="C29" s="132">
        <v>7</v>
      </c>
      <c r="D29" s="132">
        <v>8</v>
      </c>
      <c r="E29" s="132">
        <v>9</v>
      </c>
      <c r="F29" s="132">
        <v>10</v>
      </c>
      <c r="G29" s="133">
        <v>11</v>
      </c>
      <c r="H29" s="133">
        <v>12</v>
      </c>
      <c r="I29"/>
      <c r="J29" s="128">
        <v>32</v>
      </c>
      <c r="K29" s="132">
        <v>3</v>
      </c>
      <c r="L29" s="132">
        <v>4</v>
      </c>
      <c r="M29" s="132">
        <v>5</v>
      </c>
      <c r="N29" s="132">
        <v>6</v>
      </c>
      <c r="O29" s="132">
        <v>7</v>
      </c>
      <c r="P29" s="133">
        <v>8</v>
      </c>
      <c r="Q29" s="133">
        <v>9</v>
      </c>
      <c r="R29" s="126"/>
      <c r="S29" s="128">
        <v>37</v>
      </c>
      <c r="T29" s="136">
        <v>7</v>
      </c>
      <c r="U29" s="131">
        <v>8</v>
      </c>
      <c r="V29" s="135">
        <v>9</v>
      </c>
      <c r="W29" s="135">
        <v>10</v>
      </c>
      <c r="X29" s="136">
        <v>11</v>
      </c>
      <c r="Y29" s="133">
        <v>12</v>
      </c>
      <c r="Z29" s="133">
        <v>13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13</v>
      </c>
      <c r="C30" s="132">
        <v>14</v>
      </c>
      <c r="D30" s="135">
        <v>15</v>
      </c>
      <c r="E30" s="132">
        <v>16</v>
      </c>
      <c r="F30" s="132">
        <v>17</v>
      </c>
      <c r="G30" s="133">
        <v>18</v>
      </c>
      <c r="H30" s="133">
        <v>19</v>
      </c>
      <c r="I30"/>
      <c r="J30" s="128">
        <v>33</v>
      </c>
      <c r="K30" s="132">
        <v>10</v>
      </c>
      <c r="L30" s="132">
        <v>11</v>
      </c>
      <c r="M30" s="132">
        <v>12</v>
      </c>
      <c r="N30" s="132">
        <v>13</v>
      </c>
      <c r="O30" s="132">
        <v>14</v>
      </c>
      <c r="P30" s="131">
        <v>15</v>
      </c>
      <c r="Q30" s="133">
        <v>16</v>
      </c>
      <c r="R30" s="126"/>
      <c r="S30" s="128">
        <v>38</v>
      </c>
      <c r="T30" s="144">
        <v>14</v>
      </c>
      <c r="U30" s="144">
        <v>15</v>
      </c>
      <c r="V30" s="144">
        <v>16</v>
      </c>
      <c r="W30" s="144">
        <v>17</v>
      </c>
      <c r="X30" s="144">
        <v>18</v>
      </c>
      <c r="Y30" s="138">
        <v>19</v>
      </c>
      <c r="Z30" s="138">
        <v>20</v>
      </c>
      <c r="AC30" s="49"/>
      <c r="AD30" s="49"/>
      <c r="AE30" s="49"/>
    </row>
    <row r="31" spans="1:32" s="1" customFormat="1" ht="16.5" thickTop="1" thickBot="1">
      <c r="A31" s="128">
        <v>30</v>
      </c>
      <c r="B31" s="135">
        <v>20</v>
      </c>
      <c r="C31" s="135">
        <v>21</v>
      </c>
      <c r="D31" s="135">
        <v>22</v>
      </c>
      <c r="E31" s="136">
        <v>23</v>
      </c>
      <c r="F31" s="136">
        <v>24</v>
      </c>
      <c r="G31" s="131">
        <v>25</v>
      </c>
      <c r="H31" s="133">
        <v>26</v>
      </c>
      <c r="I31"/>
      <c r="J31" s="128">
        <v>34</v>
      </c>
      <c r="K31" s="135">
        <v>17</v>
      </c>
      <c r="L31" s="135">
        <v>18</v>
      </c>
      <c r="M31" s="135">
        <v>19</v>
      </c>
      <c r="N31" s="135">
        <v>20</v>
      </c>
      <c r="O31" s="135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49"/>
      <c r="AD31" s="49"/>
      <c r="AE31" s="49"/>
    </row>
    <row r="32" spans="1:32" s="1" customFormat="1" ht="16.5" thickTop="1" thickBot="1">
      <c r="A32" s="128">
        <v>31</v>
      </c>
      <c r="B32" s="132">
        <v>27</v>
      </c>
      <c r="C32" s="132">
        <v>28</v>
      </c>
      <c r="D32" s="132">
        <v>29</v>
      </c>
      <c r="E32" s="132">
        <v>30</v>
      </c>
      <c r="F32" s="132">
        <v>31</v>
      </c>
      <c r="G32" s="133"/>
      <c r="H32" s="133"/>
      <c r="I32"/>
      <c r="J32" s="128">
        <v>35</v>
      </c>
      <c r="K32" s="135">
        <v>24</v>
      </c>
      <c r="L32" s="135">
        <v>25</v>
      </c>
      <c r="M32" s="135">
        <v>26</v>
      </c>
      <c r="N32" s="135">
        <v>27</v>
      </c>
      <c r="O32" s="135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66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6">
        <v>5</v>
      </c>
      <c r="C38" s="136">
        <v>6</v>
      </c>
      <c r="D38" s="136">
        <v>7</v>
      </c>
      <c r="E38" s="136">
        <v>8</v>
      </c>
      <c r="F38" s="136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2">
        <v>3</v>
      </c>
      <c r="M38" s="132">
        <v>4</v>
      </c>
      <c r="N38" s="132">
        <v>5</v>
      </c>
      <c r="O38" s="132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2">
        <v>9</v>
      </c>
      <c r="W38" s="132">
        <v>10</v>
      </c>
      <c r="X38" s="132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5">
        <v>13</v>
      </c>
      <c r="D39" s="135">
        <v>14</v>
      </c>
      <c r="E39" s="135">
        <v>15</v>
      </c>
      <c r="F39" s="135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5">
        <v>21</v>
      </c>
      <c r="U40" s="135">
        <v>22</v>
      </c>
      <c r="V40" s="135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6">
        <v>28</v>
      </c>
      <c r="U41" s="136">
        <v>29</v>
      </c>
      <c r="V41" s="136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9">
        <v>4</v>
      </c>
      <c r="C47" s="9">
        <v>5</v>
      </c>
      <c r="D47" s="158">
        <v>6</v>
      </c>
      <c r="E47" s="82">
        <v>7</v>
      </c>
      <c r="F47" s="82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9">
        <v>27</v>
      </c>
      <c r="C50" s="9">
        <v>28</v>
      </c>
      <c r="D50" s="9">
        <v>29</v>
      </c>
      <c r="E50" s="9">
        <v>30</v>
      </c>
      <c r="F50" s="9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101" priority="1" stopIfTrue="1" operator="equal">
      <formula>""</formula>
    </cfRule>
    <cfRule type="cellIs" dxfId="100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9">
    <tabColor rgb="FFFF0000"/>
  </sheetPr>
  <dimension ref="A1:AB51"/>
  <sheetViews>
    <sheetView showGridLines="0" topLeftCell="A10" workbookViewId="0">
      <selection activeCell="AW25" sqref="AW25"/>
    </sheetView>
  </sheetViews>
  <sheetFormatPr baseColWidth="10" defaultColWidth="9.140625" defaultRowHeight="12.75"/>
  <cols>
    <col min="1" max="7" width="3.42578125" customWidth="1"/>
    <col min="8" max="8" width="3.140625" customWidth="1"/>
    <col min="9" max="15" width="3.42578125" customWidth="1"/>
    <col min="16" max="16" width="3.140625" customWidth="1"/>
    <col min="17" max="23" width="3.42578125" customWidth="1"/>
    <col min="24" max="24" width="3" customWidth="1"/>
    <col min="26" max="26" width="12.7109375" customWidth="1"/>
    <col min="28" max="28" width="10.42578125" customWidth="1"/>
  </cols>
  <sheetData>
    <row r="1" spans="1:28" ht="23.25" customHeight="1">
      <c r="A1" s="21" t="s">
        <v>40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26" t="s">
        <v>54</v>
      </c>
      <c r="M1" s="226"/>
      <c r="N1" s="226"/>
      <c r="O1" s="226"/>
      <c r="P1" s="226"/>
      <c r="Q1" s="226"/>
      <c r="R1" s="226"/>
      <c r="S1" s="226"/>
      <c r="T1" s="226"/>
      <c r="U1" s="67"/>
      <c r="V1" s="219">
        <f>AA20</f>
        <v>1</v>
      </c>
      <c r="W1" s="219"/>
    </row>
    <row r="2" spans="1:28" ht="0.75" customHeight="1">
      <c r="A2" s="220"/>
      <c r="B2" s="220"/>
      <c r="C2" s="220"/>
      <c r="D2" s="220"/>
      <c r="E2" s="220"/>
      <c r="F2" s="220"/>
      <c r="G2" s="220"/>
      <c r="H2" s="220"/>
      <c r="I2" s="220"/>
      <c r="J2" s="220"/>
      <c r="K2" s="220"/>
      <c r="Q2" s="221"/>
      <c r="R2" s="221"/>
      <c r="S2" s="221"/>
      <c r="T2" s="221"/>
      <c r="U2" s="221"/>
      <c r="V2" s="221"/>
      <c r="W2" s="221"/>
    </row>
    <row r="3" spans="1:28">
      <c r="A3" s="223" t="s">
        <v>1</v>
      </c>
      <c r="B3" s="223"/>
      <c r="C3" s="223"/>
      <c r="D3" s="61"/>
      <c r="E3" s="223" t="s">
        <v>2</v>
      </c>
      <c r="F3" s="223"/>
      <c r="G3" s="223"/>
      <c r="H3" s="61"/>
      <c r="I3" s="224" t="s">
        <v>3</v>
      </c>
      <c r="J3" s="224"/>
      <c r="K3" s="224"/>
      <c r="L3" s="65"/>
      <c r="M3" s="65"/>
      <c r="N3" s="65"/>
      <c r="O3" s="65"/>
      <c r="P3" s="65"/>
    </row>
    <row r="4" spans="1:28">
      <c r="A4" s="222">
        <v>2017</v>
      </c>
      <c r="B4" s="222"/>
      <c r="C4" s="222"/>
      <c r="D4" s="61"/>
      <c r="E4" s="222">
        <v>1</v>
      </c>
      <c r="F4" s="222"/>
      <c r="G4" s="222"/>
      <c r="H4" s="61"/>
      <c r="I4" s="222">
        <v>2</v>
      </c>
      <c r="J4" s="222"/>
      <c r="K4" s="222"/>
      <c r="L4" s="24" t="s">
        <v>4</v>
      </c>
      <c r="M4" s="65"/>
      <c r="N4" s="65"/>
      <c r="O4" s="65"/>
      <c r="P4" s="65"/>
    </row>
    <row r="5" spans="1:28" ht="3.75" customHeight="1">
      <c r="Q5" s="39"/>
    </row>
    <row r="6" spans="1:28" ht="19.5">
      <c r="A6" s="227" t="s">
        <v>41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</row>
    <row r="7" spans="1:28">
      <c r="Z7" s="40"/>
      <c r="AA7" s="41" t="s">
        <v>6</v>
      </c>
      <c r="AB7" s="42"/>
    </row>
    <row r="8" spans="1:28" s="1" customFormat="1" ht="15">
      <c r="A8" s="246">
        <f>DATE($A$4,$E$4,1)</f>
        <v>42736</v>
      </c>
      <c r="B8" s="247"/>
      <c r="C8" s="247"/>
      <c r="D8" s="247"/>
      <c r="E8" s="247"/>
      <c r="F8" s="247"/>
      <c r="G8" s="248"/>
      <c r="H8" s="26"/>
      <c r="I8" s="246">
        <f>DATE(YEAR(A8+35),MONTH(A8+35),1)</f>
        <v>42767</v>
      </c>
      <c r="J8" s="247"/>
      <c r="K8" s="247"/>
      <c r="L8" s="247"/>
      <c r="M8" s="247"/>
      <c r="N8" s="247"/>
      <c r="O8" s="248"/>
      <c r="Q8" s="246">
        <f>DATE(YEAR(I8+35),MONTH(I8+35),1)</f>
        <v>42795</v>
      </c>
      <c r="R8" s="247"/>
      <c r="S8" s="247"/>
      <c r="T8" s="247"/>
      <c r="U8" s="247"/>
      <c r="V8" s="247"/>
      <c r="W8" s="248"/>
      <c r="Z8" s="43"/>
      <c r="AA8" s="72" t="s">
        <v>7</v>
      </c>
      <c r="AB8" s="73"/>
    </row>
    <row r="9" spans="1:28" s="1" customFormat="1" ht="15">
      <c r="A9" s="5" t="str">
        <f>INDEX({"Do","L","M","X","J","V","S"},1+MOD($I$4+1-2,7))</f>
        <v>L</v>
      </c>
      <c r="B9" s="5" t="str">
        <f>INDEX({"D","L","M","X","J","V","S"},1+MOD($I$4+2-2,7))</f>
        <v>M</v>
      </c>
      <c r="C9" s="5" t="str">
        <f>INDEX({"D","L","M","X","J","V","S"},1+MOD($I$4+3-2,7))</f>
        <v>X</v>
      </c>
      <c r="D9" s="5" t="str">
        <f>INDEX({"D","L","M","X","J","V","S"},1+MOD($I$4+4-2,7))</f>
        <v>J</v>
      </c>
      <c r="E9" s="5" t="str">
        <f>INDEX({"D","L","M","X","J","V","S"},1+MOD($I$4+5-2,7))</f>
        <v>V</v>
      </c>
      <c r="F9" s="5" t="str">
        <f>INDEX({"D","L","M","X","J","V","S"},1+MOD($I$4+6-2,7))</f>
        <v>S</v>
      </c>
      <c r="G9" s="5" t="str">
        <f>INDEX({"D","L","M","X","J","V","S"},1+MOD($I$4+7-2,7))</f>
        <v>D</v>
      </c>
      <c r="H9" s="26"/>
      <c r="I9" s="5" t="str">
        <f>$A$9</f>
        <v>L</v>
      </c>
      <c r="J9" s="16" t="str">
        <f>$B$9</f>
        <v>M</v>
      </c>
      <c r="K9" s="16" t="str">
        <f>$C$9</f>
        <v>X</v>
      </c>
      <c r="L9" s="16" t="str">
        <f>$D$9</f>
        <v>J</v>
      </c>
      <c r="M9" s="16" t="str">
        <f>$E$9</f>
        <v>V</v>
      </c>
      <c r="N9" s="16" t="str">
        <f>$F$9</f>
        <v>S</v>
      </c>
      <c r="O9" s="17" t="str">
        <f>$G$9</f>
        <v>D</v>
      </c>
      <c r="Q9" s="5" t="str">
        <f>$A$9</f>
        <v>L</v>
      </c>
      <c r="R9" s="16" t="str">
        <f>$B$9</f>
        <v>M</v>
      </c>
      <c r="S9" s="16" t="str">
        <f>$C$9</f>
        <v>X</v>
      </c>
      <c r="T9" s="16" t="str">
        <f>$D$9</f>
        <v>J</v>
      </c>
      <c r="U9" s="16" t="str">
        <f>$E$9</f>
        <v>V</v>
      </c>
      <c r="V9" s="16" t="str">
        <f>$F$9</f>
        <v>S</v>
      </c>
      <c r="W9" s="17" t="str">
        <f>$G$9</f>
        <v>D</v>
      </c>
      <c r="Z9" s="74"/>
      <c r="AA9" s="47" t="s">
        <v>43</v>
      </c>
      <c r="AB9" s="48"/>
    </row>
    <row r="10" spans="1:28" s="1" customFormat="1" ht="15">
      <c r="A10" s="15" t="str">
        <f t="shared" ref="A10:G15" si="0">IF(MONTH($A$8)&lt;&gt;MONTH($A$8-(WEEKDAY($A$8,1)-($I$4-1))-IF((WEEKDAY($A$8,1)-($I$4-1))&lt;=0,7,0)+(ROW(A10)-ROW($A$10))*7+(COLUMN(A10)-COLUMN($A$10)+1)),"",$A$8-(WEEKDAY($A$8,1)-($I$4-1))-IF((WEEKDAY($A$8,1)-($I$4-1))&lt;=0,7,0)+(ROW(A10)-ROW($A$10))*7+(COLUMN(A10)-COLUMN($A$10)+1))</f>
        <v/>
      </c>
      <c r="B10" s="15" t="str">
        <f t="shared" si="0"/>
        <v/>
      </c>
      <c r="C10" s="15" t="str">
        <f t="shared" si="0"/>
        <v/>
      </c>
      <c r="D10" s="15" t="str">
        <f t="shared" si="0"/>
        <v/>
      </c>
      <c r="E10" s="15" t="str">
        <f t="shared" si="0"/>
        <v/>
      </c>
      <c r="F10" s="15" t="str">
        <f t="shared" si="0"/>
        <v/>
      </c>
      <c r="G10" s="28">
        <f t="shared" si="0"/>
        <v>42736</v>
      </c>
      <c r="H10" s="26"/>
      <c r="I10" s="15" t="str">
        <f t="shared" ref="I10:O15" si="1">IF(MONTH($I$8)&lt;&gt;MONTH($I$8-(WEEKDAY($I$8,1)-($I$4-1))-IF((WEEKDAY($I$8,1)-($I$4-1))&lt;=0,7,0)+(ROW(I10)-ROW($I$10))*7+(COLUMN(I10)-COLUMN($I$10)+1)),"",$I$8-(WEEKDAY($I$8,1)-($I$4-1))-IF((WEEKDAY($I$8,1)-($I$4-1))&lt;=0,7,0)+(ROW(I10)-ROW($I$10))*7+(COLUMN(I10)-COLUMN($I$10)+1))</f>
        <v/>
      </c>
      <c r="J10" s="15" t="str">
        <f t="shared" si="1"/>
        <v/>
      </c>
      <c r="K10" s="15">
        <f t="shared" si="1"/>
        <v>42767</v>
      </c>
      <c r="L10" s="15">
        <f t="shared" si="1"/>
        <v>42768</v>
      </c>
      <c r="M10" s="15">
        <f t="shared" si="1"/>
        <v>42769</v>
      </c>
      <c r="N10" s="10">
        <f t="shared" si="1"/>
        <v>42770</v>
      </c>
      <c r="O10" s="10">
        <f t="shared" si="1"/>
        <v>42771</v>
      </c>
      <c r="Q10" s="15" t="str">
        <f t="shared" ref="Q10:W15" si="2">IF(MONTH($Q$8)&lt;&gt;MONTH($Q$8-(WEEKDAY($Q$8,1)-($I$4-1))-IF((WEEKDAY($Q$8,1)-($I$4-1))&lt;=0,7,0)+(ROW(Q10)-ROW($Q$10))*7+(COLUMN(Q10)-COLUMN($Q$10)+1)),"",$Q$8-(WEEKDAY($Q$8,1)-($I$4-1))-IF((WEEKDAY($Q$8,1)-($I$4-1))&lt;=0,7,0)+(ROW(Q10)-ROW($Q$10))*7+(COLUMN(Q10)-COLUMN($Q$10)+1))</f>
        <v/>
      </c>
      <c r="R10" s="15" t="str">
        <f t="shared" si="2"/>
        <v/>
      </c>
      <c r="S10" s="20">
        <f t="shared" si="2"/>
        <v>42795</v>
      </c>
      <c r="T10" s="15">
        <f t="shared" si="2"/>
        <v>42796</v>
      </c>
      <c r="U10" s="15">
        <f t="shared" si="2"/>
        <v>42797</v>
      </c>
      <c r="V10" s="10">
        <f t="shared" si="2"/>
        <v>42798</v>
      </c>
      <c r="W10" s="10">
        <f t="shared" si="2"/>
        <v>42799</v>
      </c>
    </row>
    <row r="11" spans="1:28" s="1" customFormat="1" ht="15">
      <c r="A11" s="62">
        <f t="shared" si="0"/>
        <v>42737</v>
      </c>
      <c r="B11" s="15">
        <f t="shared" si="0"/>
        <v>42738</v>
      </c>
      <c r="C11" s="15">
        <f t="shared" si="0"/>
        <v>42739</v>
      </c>
      <c r="D11" s="20">
        <f t="shared" si="0"/>
        <v>42740</v>
      </c>
      <c r="E11" s="28">
        <f t="shared" si="0"/>
        <v>42741</v>
      </c>
      <c r="F11" s="10">
        <f t="shared" si="0"/>
        <v>42742</v>
      </c>
      <c r="G11" s="10">
        <f t="shared" si="0"/>
        <v>42743</v>
      </c>
      <c r="H11" s="26"/>
      <c r="I11" s="15">
        <f t="shared" si="1"/>
        <v>42772</v>
      </c>
      <c r="J11" s="15">
        <f t="shared" si="1"/>
        <v>42773</v>
      </c>
      <c r="K11" s="15">
        <f t="shared" si="1"/>
        <v>42774</v>
      </c>
      <c r="L11" s="15">
        <f t="shared" si="1"/>
        <v>42775</v>
      </c>
      <c r="M11" s="15">
        <f t="shared" si="1"/>
        <v>42776</v>
      </c>
      <c r="N11" s="10">
        <f t="shared" si="1"/>
        <v>42777</v>
      </c>
      <c r="O11" s="10">
        <f t="shared" si="1"/>
        <v>42778</v>
      </c>
      <c r="Q11" s="15">
        <f t="shared" si="2"/>
        <v>42800</v>
      </c>
      <c r="R11" s="15">
        <f t="shared" si="2"/>
        <v>42801</v>
      </c>
      <c r="S11" s="15">
        <f t="shared" si="2"/>
        <v>42802</v>
      </c>
      <c r="T11" s="15">
        <f t="shared" si="2"/>
        <v>42803</v>
      </c>
      <c r="U11" s="15">
        <f t="shared" si="2"/>
        <v>42804</v>
      </c>
      <c r="V11" s="10">
        <f t="shared" si="2"/>
        <v>42805</v>
      </c>
      <c r="W11" s="10">
        <f t="shared" si="2"/>
        <v>42806</v>
      </c>
    </row>
    <row r="12" spans="1:28" s="1" customFormat="1" ht="15">
      <c r="A12" s="15">
        <f t="shared" si="0"/>
        <v>42744</v>
      </c>
      <c r="B12" s="15">
        <f t="shared" si="0"/>
        <v>42745</v>
      </c>
      <c r="C12" s="15">
        <f t="shared" si="0"/>
        <v>42746</v>
      </c>
      <c r="D12" s="15">
        <f t="shared" si="0"/>
        <v>42747</v>
      </c>
      <c r="E12" s="15">
        <f t="shared" si="0"/>
        <v>42748</v>
      </c>
      <c r="F12" s="10">
        <f t="shared" si="0"/>
        <v>42749</v>
      </c>
      <c r="G12" s="10">
        <f t="shared" si="0"/>
        <v>42750</v>
      </c>
      <c r="H12" s="26"/>
      <c r="I12" s="15">
        <f t="shared" si="1"/>
        <v>42779</v>
      </c>
      <c r="J12" s="20">
        <f t="shared" si="1"/>
        <v>42780</v>
      </c>
      <c r="K12" s="20">
        <f t="shared" si="1"/>
        <v>42781</v>
      </c>
      <c r="L12" s="20">
        <f t="shared" si="1"/>
        <v>42782</v>
      </c>
      <c r="M12" s="20">
        <f t="shared" si="1"/>
        <v>42783</v>
      </c>
      <c r="N12" s="10">
        <f t="shared" si="1"/>
        <v>42784</v>
      </c>
      <c r="O12" s="10">
        <f t="shared" si="1"/>
        <v>42785</v>
      </c>
      <c r="Q12" s="15">
        <f t="shared" si="2"/>
        <v>42807</v>
      </c>
      <c r="R12" s="20">
        <f t="shared" si="2"/>
        <v>42808</v>
      </c>
      <c r="S12" s="20">
        <f t="shared" si="2"/>
        <v>42809</v>
      </c>
      <c r="T12" s="20">
        <f t="shared" si="2"/>
        <v>42810</v>
      </c>
      <c r="U12" s="20">
        <f t="shared" si="2"/>
        <v>42811</v>
      </c>
      <c r="V12" s="10">
        <f t="shared" si="2"/>
        <v>42812</v>
      </c>
      <c r="W12" s="10">
        <f t="shared" si="2"/>
        <v>42813</v>
      </c>
      <c r="Z12" s="48" t="s">
        <v>24</v>
      </c>
      <c r="AA12" s="48"/>
      <c r="AB12" s="48">
        <v>218</v>
      </c>
    </row>
    <row r="13" spans="1:28" s="1" customFormat="1" ht="15">
      <c r="A13" s="15">
        <f t="shared" si="0"/>
        <v>42751</v>
      </c>
      <c r="B13" s="15">
        <f t="shared" si="0"/>
        <v>42752</v>
      </c>
      <c r="C13" s="15">
        <f t="shared" si="0"/>
        <v>42753</v>
      </c>
      <c r="D13" s="15">
        <f t="shared" si="0"/>
        <v>42754</v>
      </c>
      <c r="E13" s="15">
        <f t="shared" si="0"/>
        <v>42755</v>
      </c>
      <c r="F13" s="10">
        <f t="shared" si="0"/>
        <v>42756</v>
      </c>
      <c r="G13" s="10">
        <f t="shared" si="0"/>
        <v>42757</v>
      </c>
      <c r="H13" s="26"/>
      <c r="I13" s="15">
        <f t="shared" si="1"/>
        <v>42786</v>
      </c>
      <c r="J13" s="15">
        <f t="shared" si="1"/>
        <v>42787</v>
      </c>
      <c r="K13" s="15">
        <f t="shared" si="1"/>
        <v>42788</v>
      </c>
      <c r="L13" s="15">
        <f t="shared" si="1"/>
        <v>42789</v>
      </c>
      <c r="M13" s="15">
        <f t="shared" si="1"/>
        <v>42790</v>
      </c>
      <c r="N13" s="10">
        <f t="shared" si="1"/>
        <v>42791</v>
      </c>
      <c r="O13" s="10">
        <f t="shared" si="1"/>
        <v>42792</v>
      </c>
      <c r="Q13" s="20">
        <f t="shared" si="2"/>
        <v>42814</v>
      </c>
      <c r="R13" s="20">
        <f t="shared" si="2"/>
        <v>42815</v>
      </c>
      <c r="S13" s="20">
        <f t="shared" si="2"/>
        <v>42816</v>
      </c>
      <c r="T13" s="20">
        <f t="shared" si="2"/>
        <v>42817</v>
      </c>
      <c r="U13" s="20">
        <f t="shared" si="2"/>
        <v>42818</v>
      </c>
      <c r="V13" s="10">
        <f t="shared" si="2"/>
        <v>42819</v>
      </c>
      <c r="W13" s="10">
        <f t="shared" si="2"/>
        <v>42820</v>
      </c>
      <c r="Z13" s="48" t="s">
        <v>25</v>
      </c>
      <c r="AA13" s="48"/>
      <c r="AB13" s="48">
        <v>29</v>
      </c>
    </row>
    <row r="14" spans="1:28" s="1" customFormat="1" ht="15">
      <c r="A14" s="15">
        <f t="shared" si="0"/>
        <v>42758</v>
      </c>
      <c r="B14" s="15">
        <f t="shared" si="0"/>
        <v>42759</v>
      </c>
      <c r="C14" s="15">
        <f t="shared" si="0"/>
        <v>42760</v>
      </c>
      <c r="D14" s="15">
        <f t="shared" si="0"/>
        <v>42761</v>
      </c>
      <c r="E14" s="15">
        <f t="shared" si="0"/>
        <v>42762</v>
      </c>
      <c r="F14" s="10">
        <f t="shared" si="0"/>
        <v>42763</v>
      </c>
      <c r="G14" s="10">
        <f t="shared" si="0"/>
        <v>42764</v>
      </c>
      <c r="H14" s="26"/>
      <c r="I14" s="15">
        <f t="shared" si="1"/>
        <v>42793</v>
      </c>
      <c r="J14" s="66">
        <f t="shared" si="1"/>
        <v>42794</v>
      </c>
      <c r="K14" s="15" t="str">
        <f t="shared" si="1"/>
        <v/>
      </c>
      <c r="L14" s="15" t="str">
        <f t="shared" si="1"/>
        <v/>
      </c>
      <c r="M14" s="15" t="str">
        <f t="shared" si="1"/>
        <v/>
      </c>
      <c r="N14" s="15" t="str">
        <f t="shared" si="1"/>
        <v/>
      </c>
      <c r="O14" s="15" t="str">
        <f t="shared" si="1"/>
        <v/>
      </c>
      <c r="Q14" s="63">
        <f t="shared" si="2"/>
        <v>42821</v>
      </c>
      <c r="R14" s="20">
        <f t="shared" si="2"/>
        <v>42822</v>
      </c>
      <c r="S14" s="20">
        <f t="shared" si="2"/>
        <v>42823</v>
      </c>
      <c r="T14" s="20">
        <f t="shared" si="2"/>
        <v>42824</v>
      </c>
      <c r="U14" s="20">
        <f t="shared" si="2"/>
        <v>42825</v>
      </c>
      <c r="V14" s="15" t="str">
        <f t="shared" si="2"/>
        <v/>
      </c>
      <c r="W14" s="15" t="str">
        <f t="shared" si="2"/>
        <v/>
      </c>
      <c r="Z14" s="50" t="s">
        <v>26</v>
      </c>
      <c r="AA14" s="50"/>
      <c r="AB14" s="48">
        <v>22</v>
      </c>
    </row>
    <row r="15" spans="1:28" s="1" customFormat="1" ht="15">
      <c r="A15" s="15">
        <f t="shared" si="0"/>
        <v>42765</v>
      </c>
      <c r="B15" s="15">
        <f t="shared" si="0"/>
        <v>42766</v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26"/>
      <c r="I15" s="15" t="str">
        <f t="shared" si="1"/>
        <v/>
      </c>
      <c r="J15" s="15" t="str">
        <f t="shared" si="1"/>
        <v/>
      </c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Q15" s="15" t="str">
        <f t="shared" si="2"/>
        <v/>
      </c>
      <c r="R15" s="15" t="str">
        <f t="shared" si="2"/>
        <v/>
      </c>
      <c r="S15" s="15" t="str">
        <f t="shared" si="2"/>
        <v/>
      </c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</row>
    <row r="16" spans="1:28" s="1" customFormat="1" ht="15">
      <c r="H16" s="26"/>
    </row>
    <row r="17" spans="1:28" s="1" customFormat="1" ht="15">
      <c r="A17" s="246">
        <f>DATE(YEAR(Q8+35),MONTH(Q8+35),1)</f>
        <v>42826</v>
      </c>
      <c r="B17" s="247"/>
      <c r="C17" s="247"/>
      <c r="D17" s="247"/>
      <c r="E17" s="247"/>
      <c r="F17" s="247"/>
      <c r="G17" s="248"/>
      <c r="H17" s="26"/>
      <c r="I17" s="246">
        <f>DATE(YEAR(A17+35),MONTH(A17+35),1)</f>
        <v>42856</v>
      </c>
      <c r="J17" s="247"/>
      <c r="K17" s="247"/>
      <c r="L17" s="247"/>
      <c r="M17" s="247"/>
      <c r="N17" s="247"/>
      <c r="O17" s="248"/>
      <c r="Q17" s="246">
        <f>DATE(YEAR(I17+35),MONTH(I17+35),1)</f>
        <v>42887</v>
      </c>
      <c r="R17" s="247"/>
      <c r="S17" s="247"/>
      <c r="T17" s="247"/>
      <c r="U17" s="247"/>
      <c r="V17" s="247"/>
      <c r="W17" s="248"/>
      <c r="Z17" s="232" t="s">
        <v>55</v>
      </c>
      <c r="AA17" s="232"/>
      <c r="AB17" s="232"/>
    </row>
    <row r="18" spans="1:28" s="1" customFormat="1" ht="15">
      <c r="A18" s="5" t="str">
        <f>$A$9</f>
        <v>L</v>
      </c>
      <c r="B18" s="16" t="str">
        <f>$B$9</f>
        <v>M</v>
      </c>
      <c r="C18" s="16" t="str">
        <f>$C$9</f>
        <v>X</v>
      </c>
      <c r="D18" s="16" t="str">
        <f>$D$9</f>
        <v>J</v>
      </c>
      <c r="E18" s="16" t="str">
        <f>$E$9</f>
        <v>V</v>
      </c>
      <c r="F18" s="16" t="str">
        <f>$F$9</f>
        <v>S</v>
      </c>
      <c r="G18" s="17" t="str">
        <f>$G$9</f>
        <v>D</v>
      </c>
      <c r="H18" s="26"/>
      <c r="I18" s="5" t="str">
        <f>$A$9</f>
        <v>L</v>
      </c>
      <c r="J18" s="16" t="str">
        <f>$B$9</f>
        <v>M</v>
      </c>
      <c r="K18" s="16" t="str">
        <f>$C$9</f>
        <v>X</v>
      </c>
      <c r="L18" s="16" t="str">
        <f>$D$9</f>
        <v>J</v>
      </c>
      <c r="M18" s="16" t="str">
        <f>$E$9</f>
        <v>V</v>
      </c>
      <c r="N18" s="16" t="str">
        <f>$F$9</f>
        <v>S</v>
      </c>
      <c r="O18" s="17" t="str">
        <f>$G$9</f>
        <v>D</v>
      </c>
      <c r="Q18" s="5" t="str">
        <f>$A$9</f>
        <v>L</v>
      </c>
      <c r="R18" s="16" t="str">
        <f>$B$9</f>
        <v>M</v>
      </c>
      <c r="S18" s="16" t="str">
        <f>$C$9</f>
        <v>X</v>
      </c>
      <c r="T18" s="16" t="str">
        <f>$D$9</f>
        <v>J</v>
      </c>
      <c r="U18" s="16" t="str">
        <f>$E$9</f>
        <v>V</v>
      </c>
      <c r="V18" s="16" t="str">
        <f>$F$9</f>
        <v>S</v>
      </c>
      <c r="W18" s="17" t="str">
        <f>$G$9</f>
        <v>D</v>
      </c>
      <c r="Z18" s="52">
        <v>2016</v>
      </c>
      <c r="AA18" s="233">
        <v>3</v>
      </c>
      <c r="AB18" s="234"/>
    </row>
    <row r="19" spans="1:28" s="1" customFormat="1" ht="15">
      <c r="A19" s="15" t="str">
        <f t="shared" ref="A19:G24" si="3">IF(MONTH($A$17)&lt;&gt;MONTH($A$17-(WEEKDAY($A$17,1)-($I$4-1))-IF((WEEKDAY($A$17,1)-($I$4-1))&lt;=0,7,0)+(ROW(A19)-ROW($A$19))*7+(COLUMN(A19)-COLUMN($A$19)+1)),"",$A$17-(WEEKDAY($A$17,1)-($I$4-1))-IF((WEEKDAY($A$17,1)-($I$4-1))&lt;=0,7,0)+(ROW(A19)-ROW($A$19))*7+(COLUMN(A19)-COLUMN($A$19)+1))</f>
        <v/>
      </c>
      <c r="B19" s="15" t="str">
        <f t="shared" si="3"/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0">
        <f t="shared" si="3"/>
        <v>42826</v>
      </c>
      <c r="G19" s="10">
        <f t="shared" si="3"/>
        <v>42827</v>
      </c>
      <c r="H19" s="26"/>
      <c r="I19" s="28">
        <v>42856</v>
      </c>
      <c r="J19" s="20">
        <v>42857</v>
      </c>
      <c r="K19" s="15">
        <v>42858</v>
      </c>
      <c r="L19" s="15">
        <v>42859</v>
      </c>
      <c r="M19" s="15">
        <v>42860</v>
      </c>
      <c r="N19" s="10">
        <v>42861</v>
      </c>
      <c r="O19" s="10">
        <v>42862</v>
      </c>
      <c r="Q19" s="15" t="str">
        <f t="shared" ref="Q19:W24" si="4">IF(MONTH($Q$17)&lt;&gt;MONTH($Q$17-(WEEKDAY($Q$17,1)-($I$4-1))-IF((WEEKDAY($Q$17,1)-($I$4-1))&lt;=0,7,0)+(ROW(Q19)-ROW($Q$19))*7+(COLUMN(Q19)-COLUMN($Q$19)+1)),"",$Q$17-(WEEKDAY($Q$17,1)-($I$4-1))-IF((WEEKDAY($Q$17,1)-($I$4-1))&lt;=0,7,0)+(ROW(Q19)-ROW($Q$19))*7+(COLUMN(Q19)-COLUMN($Q$19)+1))</f>
        <v/>
      </c>
      <c r="R19" s="15" t="str">
        <f t="shared" si="4"/>
        <v/>
      </c>
      <c r="S19" s="15" t="str">
        <f t="shared" si="4"/>
        <v/>
      </c>
      <c r="T19" s="15">
        <f t="shared" si="4"/>
        <v>42887</v>
      </c>
      <c r="U19" s="15">
        <f t="shared" si="4"/>
        <v>42888</v>
      </c>
      <c r="V19" s="10">
        <f t="shared" si="4"/>
        <v>42889</v>
      </c>
      <c r="W19" s="10">
        <f t="shared" si="4"/>
        <v>42890</v>
      </c>
      <c r="Z19" s="52">
        <v>2017</v>
      </c>
      <c r="AA19" s="233">
        <f>AB13-AA24</f>
        <v>-2</v>
      </c>
      <c r="AB19" s="234"/>
    </row>
    <row r="20" spans="1:28" s="1" customFormat="1" ht="15">
      <c r="A20" s="15">
        <f t="shared" si="3"/>
        <v>42828</v>
      </c>
      <c r="B20" s="15">
        <f t="shared" si="3"/>
        <v>42829</v>
      </c>
      <c r="C20" s="15">
        <f t="shared" si="3"/>
        <v>42830</v>
      </c>
      <c r="D20" s="15">
        <f t="shared" si="3"/>
        <v>42831</v>
      </c>
      <c r="E20" s="15">
        <f t="shared" si="3"/>
        <v>42832</v>
      </c>
      <c r="F20" s="10">
        <f t="shared" si="3"/>
        <v>42833</v>
      </c>
      <c r="G20" s="10">
        <f t="shared" si="3"/>
        <v>42834</v>
      </c>
      <c r="H20" s="26"/>
      <c r="I20" s="15">
        <v>42863</v>
      </c>
      <c r="J20" s="15">
        <v>42864</v>
      </c>
      <c r="K20" s="15">
        <v>42865</v>
      </c>
      <c r="L20" s="15">
        <v>42866</v>
      </c>
      <c r="M20" s="15">
        <v>42867</v>
      </c>
      <c r="N20" s="10">
        <v>42868</v>
      </c>
      <c r="O20" s="10">
        <v>42869</v>
      </c>
      <c r="Q20" s="15">
        <f t="shared" si="4"/>
        <v>42891</v>
      </c>
      <c r="R20" s="15">
        <f t="shared" si="4"/>
        <v>42892</v>
      </c>
      <c r="S20" s="15">
        <f t="shared" si="4"/>
        <v>42893</v>
      </c>
      <c r="T20" s="20">
        <f t="shared" si="4"/>
        <v>42894</v>
      </c>
      <c r="U20" s="20">
        <f t="shared" si="4"/>
        <v>42895</v>
      </c>
      <c r="V20" s="10">
        <f t="shared" si="4"/>
        <v>42896</v>
      </c>
      <c r="W20" s="10">
        <f t="shared" si="4"/>
        <v>42897</v>
      </c>
      <c r="Z20" s="51" t="s">
        <v>22</v>
      </c>
      <c r="AA20" s="237">
        <f>AA19+AA18</f>
        <v>1</v>
      </c>
      <c r="AB20" s="237"/>
    </row>
    <row r="21" spans="1:28" s="1" customFormat="1" ht="15">
      <c r="A21" s="63">
        <f t="shared" si="3"/>
        <v>42835</v>
      </c>
      <c r="B21" s="63">
        <f t="shared" si="3"/>
        <v>42836</v>
      </c>
      <c r="C21" s="63">
        <f t="shared" si="3"/>
        <v>42837</v>
      </c>
      <c r="D21" s="62">
        <f t="shared" si="3"/>
        <v>42838</v>
      </c>
      <c r="E21" s="28">
        <f t="shared" si="3"/>
        <v>42839</v>
      </c>
      <c r="F21" s="10">
        <f t="shared" si="3"/>
        <v>42840</v>
      </c>
      <c r="G21" s="10">
        <f t="shared" si="3"/>
        <v>42841</v>
      </c>
      <c r="H21" s="26"/>
      <c r="I21" s="15">
        <v>42870</v>
      </c>
      <c r="J21" s="20">
        <v>42871</v>
      </c>
      <c r="K21" s="20">
        <v>42872</v>
      </c>
      <c r="L21" s="15">
        <v>42873</v>
      </c>
      <c r="M21" s="15">
        <v>42874</v>
      </c>
      <c r="N21" s="10">
        <v>42875</v>
      </c>
      <c r="O21" s="10">
        <v>42876</v>
      </c>
      <c r="Q21" s="15">
        <f t="shared" si="4"/>
        <v>42898</v>
      </c>
      <c r="R21" s="15">
        <f t="shared" si="4"/>
        <v>42899</v>
      </c>
      <c r="S21" s="15">
        <f t="shared" si="4"/>
        <v>42900</v>
      </c>
      <c r="T21" s="20">
        <f t="shared" si="4"/>
        <v>42901</v>
      </c>
      <c r="U21" s="20">
        <f t="shared" si="4"/>
        <v>42902</v>
      </c>
      <c r="V21" s="10">
        <f t="shared" si="4"/>
        <v>42903</v>
      </c>
      <c r="W21" s="10">
        <f t="shared" si="4"/>
        <v>42904</v>
      </c>
    </row>
    <row r="22" spans="1:28" s="1" customFormat="1" ht="15">
      <c r="A22" s="20">
        <f t="shared" si="3"/>
        <v>42842</v>
      </c>
      <c r="B22" s="15">
        <f t="shared" si="3"/>
        <v>42843</v>
      </c>
      <c r="C22" s="15">
        <f t="shared" si="3"/>
        <v>42844</v>
      </c>
      <c r="D22" s="15">
        <f t="shared" si="3"/>
        <v>42845</v>
      </c>
      <c r="E22" s="15">
        <f t="shared" si="3"/>
        <v>42846</v>
      </c>
      <c r="F22" s="10">
        <f t="shared" si="3"/>
        <v>42847</v>
      </c>
      <c r="G22" s="10">
        <f t="shared" si="3"/>
        <v>42848</v>
      </c>
      <c r="H22" s="26"/>
      <c r="I22" s="15">
        <v>42877</v>
      </c>
      <c r="J22" s="20">
        <v>42878</v>
      </c>
      <c r="K22" s="20">
        <v>42879</v>
      </c>
      <c r="L22" s="15">
        <v>42880</v>
      </c>
      <c r="M22" s="63">
        <v>42881</v>
      </c>
      <c r="N22" s="10">
        <v>42882</v>
      </c>
      <c r="O22" s="10">
        <v>42883</v>
      </c>
      <c r="Q22" s="15">
        <f t="shared" si="4"/>
        <v>42905</v>
      </c>
      <c r="R22" s="15">
        <f t="shared" si="4"/>
        <v>42906</v>
      </c>
      <c r="S22" s="15">
        <f t="shared" si="4"/>
        <v>42907</v>
      </c>
      <c r="T22" s="20">
        <f t="shared" si="4"/>
        <v>42908</v>
      </c>
      <c r="U22" s="20">
        <f t="shared" si="4"/>
        <v>42909</v>
      </c>
      <c r="V22" s="10">
        <f t="shared" si="4"/>
        <v>42910</v>
      </c>
      <c r="W22" s="10">
        <f t="shared" si="4"/>
        <v>42911</v>
      </c>
    </row>
    <row r="23" spans="1:28" s="1" customFormat="1" ht="15">
      <c r="A23" s="62">
        <f t="shared" si="3"/>
        <v>42849</v>
      </c>
      <c r="B23" s="15">
        <f t="shared" si="3"/>
        <v>42850</v>
      </c>
      <c r="C23" s="15">
        <f t="shared" si="3"/>
        <v>42851</v>
      </c>
      <c r="D23" s="15">
        <f t="shared" si="3"/>
        <v>42852</v>
      </c>
      <c r="E23" s="15">
        <f t="shared" si="3"/>
        <v>42853</v>
      </c>
      <c r="F23" s="10">
        <f t="shared" si="3"/>
        <v>42854</v>
      </c>
      <c r="G23" s="10">
        <f t="shared" si="3"/>
        <v>42855</v>
      </c>
      <c r="H23" s="26"/>
      <c r="I23" s="15">
        <v>42884</v>
      </c>
      <c r="J23" s="20">
        <v>42885</v>
      </c>
      <c r="K23" s="20">
        <v>42886</v>
      </c>
      <c r="L23" s="15" t="s">
        <v>51</v>
      </c>
      <c r="M23" s="15" t="s">
        <v>51</v>
      </c>
      <c r="N23" s="15" t="s">
        <v>51</v>
      </c>
      <c r="O23" s="15" t="s">
        <v>51</v>
      </c>
      <c r="Q23" s="15">
        <f t="shared" si="4"/>
        <v>42912</v>
      </c>
      <c r="R23" s="15">
        <f t="shared" si="4"/>
        <v>42913</v>
      </c>
      <c r="S23" s="15">
        <f t="shared" si="4"/>
        <v>42914</v>
      </c>
      <c r="T23" s="15">
        <f t="shared" si="4"/>
        <v>42915</v>
      </c>
      <c r="U23" s="15">
        <f t="shared" si="4"/>
        <v>42916</v>
      </c>
      <c r="V23" s="15" t="str">
        <f t="shared" si="4"/>
        <v/>
      </c>
      <c r="W23" s="15" t="str">
        <f t="shared" si="4"/>
        <v/>
      </c>
      <c r="Z23" s="232" t="s">
        <v>28</v>
      </c>
      <c r="AA23" s="232"/>
      <c r="AB23" s="232"/>
    </row>
    <row r="24" spans="1:28" s="1" customFormat="1" ht="15">
      <c r="A24" s="15" t="str">
        <f t="shared" si="3"/>
        <v/>
      </c>
      <c r="B24" s="15" t="str">
        <f t="shared" si="3"/>
        <v/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26"/>
      <c r="I24" s="15" t="s">
        <v>51</v>
      </c>
      <c r="J24" s="15" t="s">
        <v>51</v>
      </c>
      <c r="K24" s="15" t="s">
        <v>51</v>
      </c>
      <c r="L24" s="15" t="s">
        <v>51</v>
      </c>
      <c r="M24" s="15" t="s">
        <v>51</v>
      </c>
      <c r="N24" s="15" t="s">
        <v>51</v>
      </c>
      <c r="O24" s="15" t="s">
        <v>51</v>
      </c>
      <c r="Q24" s="15" t="str">
        <f t="shared" si="4"/>
        <v/>
      </c>
      <c r="R24" s="15" t="str">
        <f t="shared" si="4"/>
        <v/>
      </c>
      <c r="S24" s="15" t="str">
        <f t="shared" si="4"/>
        <v/>
      </c>
      <c r="T24" s="15" t="str">
        <f t="shared" si="4"/>
        <v/>
      </c>
      <c r="U24" s="15" t="str">
        <f t="shared" si="4"/>
        <v/>
      </c>
      <c r="V24" s="15" t="str">
        <f t="shared" si="4"/>
        <v/>
      </c>
      <c r="W24" s="15" t="str">
        <f t="shared" si="4"/>
        <v/>
      </c>
      <c r="Z24" s="48">
        <v>2017</v>
      </c>
      <c r="AA24" s="237">
        <f>CONTARPORCOLOR(Z8,A10:W47)</f>
        <v>31</v>
      </c>
      <c r="AB24" s="237"/>
    </row>
    <row r="25" spans="1:28" s="1" customFormat="1" ht="15">
      <c r="H25" s="26"/>
      <c r="J25" s="29"/>
    </row>
    <row r="26" spans="1:28" s="1" customFormat="1" ht="15">
      <c r="A26" s="246">
        <f>DATE(YEAR(Q17+35),MONTH(Q17+35),1)</f>
        <v>42917</v>
      </c>
      <c r="B26" s="247"/>
      <c r="C26" s="247"/>
      <c r="D26" s="247"/>
      <c r="E26" s="247"/>
      <c r="F26" s="247"/>
      <c r="G26" s="248"/>
      <c r="H26" s="26"/>
      <c r="I26" s="246">
        <f>DATE(YEAR(A26+35),MONTH(A26+35),1)</f>
        <v>42948</v>
      </c>
      <c r="J26" s="247"/>
      <c r="K26" s="247"/>
      <c r="L26" s="247"/>
      <c r="M26" s="247"/>
      <c r="N26" s="247"/>
      <c r="O26" s="248"/>
      <c r="Q26" s="246">
        <f>DATE(YEAR(I26+35),MONTH(I26+35),1)</f>
        <v>42979</v>
      </c>
      <c r="R26" s="247"/>
      <c r="S26" s="247"/>
      <c r="T26" s="247"/>
      <c r="U26" s="247"/>
      <c r="V26" s="247"/>
      <c r="W26" s="248"/>
      <c r="Z26" s="49"/>
      <c r="AA26" s="49"/>
      <c r="AB26" s="49"/>
    </row>
    <row r="27" spans="1:28" s="1" customFormat="1" ht="15">
      <c r="A27" s="5" t="str">
        <f>$A$9</f>
        <v>L</v>
      </c>
      <c r="B27" s="16" t="str">
        <f>$B$9</f>
        <v>M</v>
      </c>
      <c r="C27" s="16" t="str">
        <f>$C$9</f>
        <v>X</v>
      </c>
      <c r="D27" s="16" t="str">
        <f>$D$9</f>
        <v>J</v>
      </c>
      <c r="E27" s="16" t="str">
        <f>$E$9</f>
        <v>V</v>
      </c>
      <c r="F27" s="16" t="str">
        <f>$F$9</f>
        <v>S</v>
      </c>
      <c r="G27" s="17" t="str">
        <f>$G$9</f>
        <v>D</v>
      </c>
      <c r="H27" s="26"/>
      <c r="I27" s="5" t="str">
        <f>$A$9</f>
        <v>L</v>
      </c>
      <c r="J27" s="16" t="str">
        <f>$B$9</f>
        <v>M</v>
      </c>
      <c r="K27" s="16" t="str">
        <f>$C$9</f>
        <v>X</v>
      </c>
      <c r="L27" s="16" t="str">
        <f>$D$9</f>
        <v>J</v>
      </c>
      <c r="M27" s="16" t="str">
        <f>$E$9</f>
        <v>V</v>
      </c>
      <c r="N27" s="16" t="str">
        <f>$F$9</f>
        <v>S</v>
      </c>
      <c r="O27" s="17" t="str">
        <f>$G$9</f>
        <v>D</v>
      </c>
      <c r="Q27" s="5" t="str">
        <f>$A$9</f>
        <v>L</v>
      </c>
      <c r="R27" s="16" t="str">
        <f>$B$9</f>
        <v>M</v>
      </c>
      <c r="S27" s="16" t="str">
        <f>$C$9</f>
        <v>X</v>
      </c>
      <c r="T27" s="16" t="str">
        <f>$D$9</f>
        <v>J</v>
      </c>
      <c r="U27" s="16" t="str">
        <f>$E$9</f>
        <v>V</v>
      </c>
      <c r="V27" s="16" t="str">
        <f>$F$9</f>
        <v>S</v>
      </c>
      <c r="W27" s="17" t="str">
        <f>$G$9</f>
        <v>D</v>
      </c>
      <c r="Z27" s="49"/>
      <c r="AA27" s="49"/>
      <c r="AB27" s="49"/>
    </row>
    <row r="28" spans="1:28" s="1" customFormat="1" ht="15">
      <c r="A28" s="15" t="str">
        <f t="shared" ref="A28:G33" si="5">IF(MONTH($A$26)&lt;&gt;MONTH($A$26-(WEEKDAY($A$26,1)-($I$4-1))-IF((WEEKDAY($A$26,1)-($I$4-1))&lt;=0,7,0)+(ROW(A28)-ROW($A$28))*7+(COLUMN(A28)-COLUMN($A$28)+1)),"",$A$26-(WEEKDAY($A$26,1)-($I$4-1))-IF((WEEKDAY($A$26,1)-($I$4-1))&lt;=0,7,0)+(ROW(A28)-ROW($A$28))*7+(COLUMN(A28)-COLUMN($A$28)+1))</f>
        <v/>
      </c>
      <c r="B28" s="15" t="str">
        <f t="shared" si="5"/>
        <v/>
      </c>
      <c r="C28" s="15" t="str">
        <f t="shared" si="5"/>
        <v/>
      </c>
      <c r="D28" s="15" t="str">
        <f t="shared" si="5"/>
        <v/>
      </c>
      <c r="E28" s="15" t="str">
        <f t="shared" si="5"/>
        <v/>
      </c>
      <c r="F28" s="10">
        <f t="shared" si="5"/>
        <v>42917</v>
      </c>
      <c r="G28" s="10">
        <f t="shared" si="5"/>
        <v>42918</v>
      </c>
      <c r="H28" s="26"/>
      <c r="I28" s="15" t="str">
        <f t="shared" ref="I28:O33" si="6">IF(MONTH($I$26)&lt;&gt;MONTH($I$26-(WEEKDAY($I$26,1)-($I$4-1))-IF((WEEKDAY($I$26,1)-($I$4-1))&lt;=0,7,0)+(ROW(I28)-ROW($I$28))*7+(COLUMN(I28)-COLUMN($I$28)+1)),"",$I$26-(WEEKDAY($I$26,1)-($I$4-1))-IF((WEEKDAY($I$26,1)-($I$4-1))&lt;=0,7,0)+(ROW(I28)-ROW($I$28))*7+(COLUMN(I28)-COLUMN($I$28)+1))</f>
        <v/>
      </c>
      <c r="J28" s="15">
        <f t="shared" si="6"/>
        <v>42948</v>
      </c>
      <c r="K28" s="15">
        <f t="shared" si="6"/>
        <v>42949</v>
      </c>
      <c r="L28" s="15">
        <f t="shared" si="6"/>
        <v>42950</v>
      </c>
      <c r="M28" s="15">
        <f t="shared" si="6"/>
        <v>42951</v>
      </c>
      <c r="N28" s="10">
        <f t="shared" si="6"/>
        <v>42952</v>
      </c>
      <c r="O28" s="10">
        <f t="shared" si="6"/>
        <v>42953</v>
      </c>
      <c r="Q28" s="15" t="str">
        <f t="shared" ref="Q28:W33" si="7">IF(MONTH($Q$26)&lt;&gt;MONTH($Q$26-(WEEKDAY($Q$26,1)-($I$4-1))-IF((WEEKDAY($Q$26,1)-($I$4-1))&lt;=0,7,0)+(ROW(Q28)-ROW($Q$28))*7+(COLUMN(Q28)-COLUMN($Q$28)+1)),"",$Q$26-(WEEKDAY($Q$26,1)-($I$4-1))-IF((WEEKDAY($Q$26,1)-($I$4-1))&lt;=0,7,0)+(ROW(Q28)-ROW($Q$28))*7+(COLUMN(Q28)-COLUMN($Q$28)+1))</f>
        <v/>
      </c>
      <c r="R28" s="15" t="str">
        <f t="shared" si="7"/>
        <v/>
      </c>
      <c r="S28" s="15" t="str">
        <f t="shared" si="7"/>
        <v/>
      </c>
      <c r="T28" s="15" t="str">
        <f t="shared" si="7"/>
        <v/>
      </c>
      <c r="U28" s="20">
        <f t="shared" si="7"/>
        <v>42979</v>
      </c>
      <c r="V28" s="10">
        <f t="shared" si="7"/>
        <v>42980</v>
      </c>
      <c r="W28" s="10">
        <f t="shared" si="7"/>
        <v>42981</v>
      </c>
      <c r="Z28" s="49"/>
      <c r="AA28" s="49"/>
      <c r="AB28" s="49"/>
    </row>
    <row r="29" spans="1:28" s="1" customFormat="1" ht="15">
      <c r="A29" s="15">
        <f t="shared" si="5"/>
        <v>42919</v>
      </c>
      <c r="B29" s="15">
        <f t="shared" si="5"/>
        <v>42920</v>
      </c>
      <c r="C29" s="15">
        <f t="shared" si="5"/>
        <v>42921</v>
      </c>
      <c r="D29" s="15">
        <f t="shared" si="5"/>
        <v>42922</v>
      </c>
      <c r="E29" s="15">
        <f t="shared" si="5"/>
        <v>42923</v>
      </c>
      <c r="F29" s="10">
        <f t="shared" si="5"/>
        <v>42924</v>
      </c>
      <c r="G29" s="10">
        <f t="shared" si="5"/>
        <v>42925</v>
      </c>
      <c r="H29" s="26"/>
      <c r="I29" s="15">
        <f t="shared" si="6"/>
        <v>42954</v>
      </c>
      <c r="J29" s="15">
        <f t="shared" si="6"/>
        <v>42955</v>
      </c>
      <c r="K29" s="15">
        <f t="shared" si="6"/>
        <v>42956</v>
      </c>
      <c r="L29" s="15">
        <f t="shared" si="6"/>
        <v>42957</v>
      </c>
      <c r="M29" s="15">
        <f t="shared" si="6"/>
        <v>42958</v>
      </c>
      <c r="N29" s="10">
        <f t="shared" si="6"/>
        <v>42959</v>
      </c>
      <c r="O29" s="10">
        <f t="shared" si="6"/>
        <v>42960</v>
      </c>
      <c r="Q29" s="15">
        <f t="shared" si="7"/>
        <v>42982</v>
      </c>
      <c r="R29" s="15">
        <f t="shared" si="7"/>
        <v>42983</v>
      </c>
      <c r="S29" s="15">
        <f t="shared" si="7"/>
        <v>42984</v>
      </c>
      <c r="T29" s="15">
        <f t="shared" si="7"/>
        <v>42985</v>
      </c>
      <c r="U29" s="62">
        <f t="shared" si="7"/>
        <v>42986</v>
      </c>
      <c r="V29" s="10">
        <f t="shared" si="7"/>
        <v>42987</v>
      </c>
      <c r="W29" s="10">
        <f t="shared" si="7"/>
        <v>42988</v>
      </c>
      <c r="Z29" s="49"/>
      <c r="AA29" s="49"/>
      <c r="AB29" s="49"/>
    </row>
    <row r="30" spans="1:28" s="1" customFormat="1" ht="15">
      <c r="A30" s="15">
        <f t="shared" si="5"/>
        <v>42926</v>
      </c>
      <c r="B30" s="15">
        <f t="shared" si="5"/>
        <v>42927</v>
      </c>
      <c r="C30" s="15">
        <f t="shared" si="5"/>
        <v>42928</v>
      </c>
      <c r="D30" s="15">
        <f t="shared" si="5"/>
        <v>42929</v>
      </c>
      <c r="E30" s="15">
        <f t="shared" si="5"/>
        <v>42930</v>
      </c>
      <c r="F30" s="10">
        <f t="shared" si="5"/>
        <v>42931</v>
      </c>
      <c r="G30" s="10">
        <f t="shared" si="5"/>
        <v>42932</v>
      </c>
      <c r="H30" s="26"/>
      <c r="I30" s="63">
        <f t="shared" si="6"/>
        <v>42961</v>
      </c>
      <c r="J30" s="28">
        <f t="shared" si="6"/>
        <v>42962</v>
      </c>
      <c r="K30" s="15">
        <f t="shared" si="6"/>
        <v>42963</v>
      </c>
      <c r="L30" s="15">
        <f t="shared" si="6"/>
        <v>42964</v>
      </c>
      <c r="M30" s="15">
        <f t="shared" si="6"/>
        <v>42965</v>
      </c>
      <c r="N30" s="10">
        <f t="shared" si="6"/>
        <v>42966</v>
      </c>
      <c r="O30" s="10">
        <f t="shared" si="6"/>
        <v>42967</v>
      </c>
      <c r="Q30" s="68">
        <f t="shared" si="7"/>
        <v>42989</v>
      </c>
      <c r="R30" s="15">
        <f t="shared" si="7"/>
        <v>42990</v>
      </c>
      <c r="S30" s="15">
        <f t="shared" si="7"/>
        <v>42991</v>
      </c>
      <c r="T30" s="15">
        <f t="shared" si="7"/>
        <v>42992</v>
      </c>
      <c r="U30" s="20">
        <f t="shared" si="7"/>
        <v>42993</v>
      </c>
      <c r="V30" s="10">
        <f t="shared" si="7"/>
        <v>42994</v>
      </c>
      <c r="W30" s="10">
        <f t="shared" si="7"/>
        <v>42995</v>
      </c>
      <c r="Z30" s="49"/>
      <c r="AA30" s="49"/>
      <c r="AB30" s="49"/>
    </row>
    <row r="31" spans="1:28" s="1" customFormat="1" ht="15">
      <c r="A31" s="63">
        <f t="shared" si="5"/>
        <v>42933</v>
      </c>
      <c r="B31" s="63">
        <f t="shared" si="5"/>
        <v>42934</v>
      </c>
      <c r="C31" s="63">
        <f t="shared" si="5"/>
        <v>42935</v>
      </c>
      <c r="D31" s="63">
        <f t="shared" si="5"/>
        <v>42936</v>
      </c>
      <c r="E31" s="63">
        <f t="shared" si="5"/>
        <v>42937</v>
      </c>
      <c r="F31" s="10">
        <f t="shared" si="5"/>
        <v>42938</v>
      </c>
      <c r="G31" s="10">
        <f t="shared" si="5"/>
        <v>42939</v>
      </c>
      <c r="H31" s="26"/>
      <c r="I31" s="15">
        <f t="shared" si="6"/>
        <v>42968</v>
      </c>
      <c r="J31" s="15">
        <f t="shared" si="6"/>
        <v>42969</v>
      </c>
      <c r="K31" s="15">
        <f t="shared" si="6"/>
        <v>42970</v>
      </c>
      <c r="L31" s="15">
        <f t="shared" si="6"/>
        <v>42971</v>
      </c>
      <c r="M31" s="15">
        <f t="shared" si="6"/>
        <v>42972</v>
      </c>
      <c r="N31" s="10">
        <f t="shared" si="6"/>
        <v>42973</v>
      </c>
      <c r="O31" s="10">
        <f t="shared" si="6"/>
        <v>42974</v>
      </c>
      <c r="Q31" s="69">
        <f t="shared" si="7"/>
        <v>42996</v>
      </c>
      <c r="R31" s="15">
        <f t="shared" si="7"/>
        <v>42997</v>
      </c>
      <c r="S31" s="15">
        <f t="shared" si="7"/>
        <v>42998</v>
      </c>
      <c r="T31" s="15">
        <f t="shared" si="7"/>
        <v>42999</v>
      </c>
      <c r="U31" s="15">
        <f t="shared" si="7"/>
        <v>43000</v>
      </c>
      <c r="V31" s="10">
        <f t="shared" si="7"/>
        <v>43001</v>
      </c>
      <c r="W31" s="10">
        <f t="shared" si="7"/>
        <v>43002</v>
      </c>
      <c r="Z31" s="49"/>
      <c r="AA31" s="49"/>
      <c r="AB31" s="49"/>
    </row>
    <row r="32" spans="1:28" s="1" customFormat="1" ht="15">
      <c r="A32" s="63">
        <f t="shared" si="5"/>
        <v>42940</v>
      </c>
      <c r="B32" s="63">
        <f t="shared" si="5"/>
        <v>42941</v>
      </c>
      <c r="C32" s="63">
        <f t="shared" si="5"/>
        <v>42942</v>
      </c>
      <c r="D32" s="63">
        <f t="shared" si="5"/>
        <v>42943</v>
      </c>
      <c r="E32" s="63">
        <f t="shared" si="5"/>
        <v>42944</v>
      </c>
      <c r="F32" s="10">
        <f t="shared" si="5"/>
        <v>42945</v>
      </c>
      <c r="G32" s="10">
        <f t="shared" si="5"/>
        <v>42946</v>
      </c>
      <c r="H32" s="26"/>
      <c r="I32" s="15">
        <f t="shared" si="6"/>
        <v>42975</v>
      </c>
      <c r="J32" s="15">
        <f t="shared" si="6"/>
        <v>42976</v>
      </c>
      <c r="K32" s="15">
        <f t="shared" si="6"/>
        <v>42977</v>
      </c>
      <c r="L32" s="15">
        <f t="shared" si="6"/>
        <v>42978</v>
      </c>
      <c r="M32" s="15" t="str">
        <f t="shared" si="6"/>
        <v/>
      </c>
      <c r="N32" s="15" t="str">
        <f t="shared" si="6"/>
        <v/>
      </c>
      <c r="O32" s="15" t="str">
        <f t="shared" si="6"/>
        <v/>
      </c>
      <c r="Q32" s="15">
        <f t="shared" si="7"/>
        <v>43003</v>
      </c>
      <c r="R32" s="15">
        <f t="shared" si="7"/>
        <v>43004</v>
      </c>
      <c r="S32" s="15">
        <f t="shared" si="7"/>
        <v>43005</v>
      </c>
      <c r="T32" s="15">
        <f t="shared" si="7"/>
        <v>43006</v>
      </c>
      <c r="U32" s="15">
        <f t="shared" si="7"/>
        <v>43007</v>
      </c>
      <c r="V32" s="10">
        <f t="shared" si="7"/>
        <v>43008</v>
      </c>
      <c r="W32" s="15" t="str">
        <f t="shared" si="7"/>
        <v/>
      </c>
      <c r="Z32" s="49"/>
      <c r="AA32" s="49"/>
      <c r="AB32" s="49"/>
    </row>
    <row r="33" spans="1:23" s="1" customFormat="1" ht="15">
      <c r="A33" s="63">
        <f t="shared" si="5"/>
        <v>42947</v>
      </c>
      <c r="B33" s="15" t="str">
        <f t="shared" si="5"/>
        <v/>
      </c>
      <c r="C33" s="15" t="str">
        <f t="shared" si="5"/>
        <v/>
      </c>
      <c r="D33" s="15" t="str">
        <f t="shared" si="5"/>
        <v/>
      </c>
      <c r="E33" s="15" t="str">
        <f t="shared" si="5"/>
        <v/>
      </c>
      <c r="F33" s="15" t="str">
        <f t="shared" si="5"/>
        <v/>
      </c>
      <c r="G33" s="18" t="str">
        <f t="shared" si="5"/>
        <v/>
      </c>
      <c r="H33" s="26"/>
      <c r="I33" s="15" t="str">
        <f t="shared" si="6"/>
        <v/>
      </c>
      <c r="J33" s="15" t="str">
        <f t="shared" si="6"/>
        <v/>
      </c>
      <c r="K33" s="15" t="str">
        <f t="shared" si="6"/>
        <v/>
      </c>
      <c r="L33" s="15" t="str">
        <f t="shared" si="6"/>
        <v/>
      </c>
      <c r="M33" s="15" t="str">
        <f t="shared" si="6"/>
        <v/>
      </c>
      <c r="N33" s="15" t="str">
        <f t="shared" si="6"/>
        <v/>
      </c>
      <c r="O33" s="15" t="str">
        <f t="shared" si="6"/>
        <v/>
      </c>
      <c r="Q33" s="15" t="str">
        <f t="shared" si="7"/>
        <v/>
      </c>
      <c r="R33" s="15" t="str">
        <f t="shared" si="7"/>
        <v/>
      </c>
      <c r="S33" s="15" t="str">
        <f t="shared" si="7"/>
        <v/>
      </c>
      <c r="T33" s="15" t="str">
        <f t="shared" si="7"/>
        <v/>
      </c>
      <c r="U33" s="15" t="str">
        <f t="shared" si="7"/>
        <v/>
      </c>
      <c r="V33" s="15" t="str">
        <f t="shared" si="7"/>
        <v/>
      </c>
      <c r="W33" s="15" t="str">
        <f t="shared" si="7"/>
        <v/>
      </c>
    </row>
    <row r="34" spans="1:23" s="1" customFormat="1" ht="15">
      <c r="H34" s="26"/>
    </row>
    <row r="35" spans="1:23" s="1" customFormat="1" ht="15">
      <c r="A35" s="246">
        <f>DATE(YEAR(Q26+35),MONTH(Q26+35),1)</f>
        <v>43009</v>
      </c>
      <c r="B35" s="247"/>
      <c r="C35" s="247"/>
      <c r="D35" s="247"/>
      <c r="E35" s="247"/>
      <c r="F35" s="247"/>
      <c r="G35" s="248"/>
      <c r="H35" s="26"/>
      <c r="I35" s="246">
        <f>DATE(YEAR(A35+35),MONTH(A35+35),1)</f>
        <v>43040</v>
      </c>
      <c r="J35" s="247"/>
      <c r="K35" s="247"/>
      <c r="L35" s="247"/>
      <c r="M35" s="247"/>
      <c r="N35" s="247"/>
      <c r="O35" s="248"/>
      <c r="Q35" s="246">
        <f>DATE(YEAR(I35+35),MONTH(I35+35),1)</f>
        <v>43070</v>
      </c>
      <c r="R35" s="247"/>
      <c r="S35" s="247"/>
      <c r="T35" s="247"/>
      <c r="U35" s="247"/>
      <c r="V35" s="247"/>
      <c r="W35" s="248"/>
    </row>
    <row r="36" spans="1:23" s="1" customFormat="1" ht="15">
      <c r="A36" s="5" t="str">
        <f>$A$9</f>
        <v>L</v>
      </c>
      <c r="B36" s="16" t="str">
        <f>$B$9</f>
        <v>M</v>
      </c>
      <c r="C36" s="16" t="str">
        <f>$C$9</f>
        <v>X</v>
      </c>
      <c r="D36" s="16" t="str">
        <f>$D$9</f>
        <v>J</v>
      </c>
      <c r="E36" s="16" t="str">
        <f>$E$9</f>
        <v>V</v>
      </c>
      <c r="F36" s="16" t="str">
        <f>$F$9</f>
        <v>S</v>
      </c>
      <c r="G36" s="17" t="str">
        <f>$G$9</f>
        <v>D</v>
      </c>
      <c r="H36" s="26"/>
      <c r="I36" s="5" t="str">
        <f>$A$9</f>
        <v>L</v>
      </c>
      <c r="J36" s="16" t="str">
        <f>$B$9</f>
        <v>M</v>
      </c>
      <c r="K36" s="16" t="str">
        <f>$C$9</f>
        <v>X</v>
      </c>
      <c r="L36" s="16" t="str">
        <f>$D$9</f>
        <v>J</v>
      </c>
      <c r="M36" s="16" t="str">
        <f>$E$9</f>
        <v>V</v>
      </c>
      <c r="N36" s="16" t="str">
        <f>$F$9</f>
        <v>S</v>
      </c>
      <c r="O36" s="17" t="str">
        <f>$G$9</f>
        <v>D</v>
      </c>
      <c r="Q36" s="5" t="str">
        <f>$A$9</f>
        <v>L</v>
      </c>
      <c r="R36" s="16" t="str">
        <f>$B$9</f>
        <v>M</v>
      </c>
      <c r="S36" s="16" t="str">
        <f>$C$9</f>
        <v>X</v>
      </c>
      <c r="T36" s="16" t="str">
        <f>$D$9</f>
        <v>J</v>
      </c>
      <c r="U36" s="16" t="str">
        <f>$E$9</f>
        <v>V</v>
      </c>
      <c r="V36" s="16" t="str">
        <f>$F$9</f>
        <v>S</v>
      </c>
      <c r="W36" s="17" t="str">
        <f>$G$9</f>
        <v>D</v>
      </c>
    </row>
    <row r="37" spans="1:23" s="1" customFormat="1" ht="15">
      <c r="A37" s="15" t="str">
        <f t="shared" ref="A37:G42" si="8">IF(MONTH($A$35)&lt;&gt;MONTH($A$35-(WEEKDAY($A$35,1)-($I$4-1))-IF((WEEKDAY($A$35,1)-($I$4-1))&lt;=0,7,0)+(ROW(A37)-ROW($A$37))*7+(COLUMN(A37)-COLUMN($A$37)+1)),"",$A$35-(WEEKDAY($A$35,1)-($I$4-1))-IF((WEEKDAY($A$35,1)-($I$4-1))&lt;=0,7,0)+(ROW(A37)-ROW($A$37))*7+(COLUMN(A37)-COLUMN($A$37)+1))</f>
        <v/>
      </c>
      <c r="B37" s="15" t="str">
        <f t="shared" si="8"/>
        <v/>
      </c>
      <c r="C37" s="15" t="str">
        <f t="shared" si="8"/>
        <v/>
      </c>
      <c r="D37" s="15" t="str">
        <f t="shared" si="8"/>
        <v/>
      </c>
      <c r="E37" s="15" t="str">
        <f t="shared" si="8"/>
        <v/>
      </c>
      <c r="F37" s="15" t="str">
        <f t="shared" si="8"/>
        <v/>
      </c>
      <c r="G37" s="10">
        <f t="shared" si="8"/>
        <v>43009</v>
      </c>
      <c r="H37" s="26"/>
      <c r="I37" s="15" t="str">
        <f t="shared" ref="I37:O42" si="9">IF(MONTH($I$35)&lt;&gt;MONTH($I$35-(WEEKDAY($I$35,1)-($I$4-1))-IF((WEEKDAY($I$35,1)-($I$4-1))&lt;=0,7,0)+(ROW(I37)-ROW($I$37))*7+(COLUMN(I37)-COLUMN($I$37)+1)),"",$I$35-(WEEKDAY($I$35,1)-($I$4-1))-IF((WEEKDAY($I$35,1)-($I$4-1))&lt;=0,7,0)+(ROW(I37)-ROW($I$37))*7+(COLUMN(I37)-COLUMN($I$37)+1))</f>
        <v/>
      </c>
      <c r="J37" s="15" t="str">
        <f t="shared" si="9"/>
        <v/>
      </c>
      <c r="K37" s="28">
        <f t="shared" si="9"/>
        <v>43040</v>
      </c>
      <c r="L37" s="15">
        <f t="shared" si="9"/>
        <v>43041</v>
      </c>
      <c r="M37" s="15">
        <f t="shared" si="9"/>
        <v>43042</v>
      </c>
      <c r="N37" s="10">
        <f t="shared" si="9"/>
        <v>43043</v>
      </c>
      <c r="O37" s="10">
        <f t="shared" si="9"/>
        <v>43044</v>
      </c>
      <c r="Q37" s="15" t="str">
        <f t="shared" ref="Q37:W42" si="10">IF(MONTH($Q$35)&lt;&gt;MONTH($Q$35-(WEEKDAY($Q$35,1)-($I$4-1))-IF((WEEKDAY($Q$35,1)-($I$4-1))&lt;=0,7,0)+(ROW(Q37)-ROW($Q$37))*7+(COLUMN(Q37)-COLUMN($Q$37)+1)),"",$Q$35-(WEEKDAY($Q$35,1)-($I$4-1))-IF((WEEKDAY($Q$35,1)-($I$4-1))&lt;=0,7,0)+(ROW(Q37)-ROW($Q$37))*7+(COLUMN(Q37)-COLUMN($Q$37)+1))</f>
        <v/>
      </c>
      <c r="R37" s="15" t="str">
        <f t="shared" si="10"/>
        <v/>
      </c>
      <c r="S37" s="15" t="str">
        <f t="shared" si="10"/>
        <v/>
      </c>
      <c r="T37" s="15" t="str">
        <f t="shared" si="10"/>
        <v/>
      </c>
      <c r="U37" s="15">
        <f t="shared" si="10"/>
        <v>43070</v>
      </c>
      <c r="V37" s="10">
        <f t="shared" si="10"/>
        <v>43071</v>
      </c>
      <c r="W37" s="10">
        <f t="shared" si="10"/>
        <v>43072</v>
      </c>
    </row>
    <row r="38" spans="1:23" s="1" customFormat="1" ht="15">
      <c r="A38" s="15">
        <f t="shared" si="8"/>
        <v>43010</v>
      </c>
      <c r="B38" s="15">
        <f t="shared" si="8"/>
        <v>43011</v>
      </c>
      <c r="C38" s="15">
        <f t="shared" si="8"/>
        <v>43012</v>
      </c>
      <c r="D38" s="15">
        <f t="shared" si="8"/>
        <v>43013</v>
      </c>
      <c r="E38" s="15">
        <f t="shared" si="8"/>
        <v>43014</v>
      </c>
      <c r="F38" s="10">
        <f t="shared" si="8"/>
        <v>43015</v>
      </c>
      <c r="G38" s="10">
        <f t="shared" si="8"/>
        <v>43016</v>
      </c>
      <c r="H38" s="26"/>
      <c r="I38" s="15">
        <f t="shared" si="9"/>
        <v>43045</v>
      </c>
      <c r="J38" s="15">
        <f t="shared" si="9"/>
        <v>43046</v>
      </c>
      <c r="K38" s="15">
        <f t="shared" si="9"/>
        <v>43047</v>
      </c>
      <c r="L38" s="15">
        <f t="shared" si="9"/>
        <v>43048</v>
      </c>
      <c r="M38" s="15">
        <f t="shared" si="9"/>
        <v>43049</v>
      </c>
      <c r="N38" s="10">
        <f t="shared" si="9"/>
        <v>43050</v>
      </c>
      <c r="O38" s="10">
        <f t="shared" si="9"/>
        <v>43051</v>
      </c>
      <c r="Q38" s="15">
        <f t="shared" si="10"/>
        <v>43073</v>
      </c>
      <c r="R38" s="15">
        <f t="shared" si="10"/>
        <v>43074</v>
      </c>
      <c r="S38" s="28">
        <f t="shared" si="10"/>
        <v>43075</v>
      </c>
      <c r="T38" s="70">
        <f t="shared" si="10"/>
        <v>43076</v>
      </c>
      <c r="U38" s="71">
        <f t="shared" si="10"/>
        <v>43077</v>
      </c>
      <c r="V38" s="10">
        <f t="shared" si="10"/>
        <v>43078</v>
      </c>
      <c r="W38" s="10">
        <f t="shared" si="10"/>
        <v>43079</v>
      </c>
    </row>
    <row r="39" spans="1:23" s="1" customFormat="1" ht="15">
      <c r="A39" s="63">
        <f t="shared" si="8"/>
        <v>43017</v>
      </c>
      <c r="B39" s="63">
        <f t="shared" si="8"/>
        <v>43018</v>
      </c>
      <c r="C39" s="63">
        <f t="shared" si="8"/>
        <v>43019</v>
      </c>
      <c r="D39" s="28">
        <f t="shared" si="8"/>
        <v>43020</v>
      </c>
      <c r="E39" s="64">
        <f t="shared" si="8"/>
        <v>43021</v>
      </c>
      <c r="F39" s="10">
        <f t="shared" si="8"/>
        <v>43022</v>
      </c>
      <c r="G39" s="10">
        <f t="shared" si="8"/>
        <v>43023</v>
      </c>
      <c r="H39" s="26"/>
      <c r="I39" s="15">
        <f t="shared" si="9"/>
        <v>43052</v>
      </c>
      <c r="J39" s="15">
        <f t="shared" si="9"/>
        <v>43053</v>
      </c>
      <c r="K39" s="15">
        <f t="shared" si="9"/>
        <v>43054</v>
      </c>
      <c r="L39" s="15">
        <f t="shared" si="9"/>
        <v>43055</v>
      </c>
      <c r="M39" s="15">
        <f t="shared" si="9"/>
        <v>43056</v>
      </c>
      <c r="N39" s="10">
        <f t="shared" si="9"/>
        <v>43057</v>
      </c>
      <c r="O39" s="10">
        <f t="shared" si="9"/>
        <v>43058</v>
      </c>
      <c r="Q39" s="15">
        <f t="shared" si="10"/>
        <v>43080</v>
      </c>
      <c r="R39" s="15">
        <f t="shared" si="10"/>
        <v>43081</v>
      </c>
      <c r="S39" s="15">
        <f t="shared" si="10"/>
        <v>43082</v>
      </c>
      <c r="T39" s="15">
        <f t="shared" si="10"/>
        <v>43083</v>
      </c>
      <c r="U39" s="15">
        <f t="shared" si="10"/>
        <v>43084</v>
      </c>
      <c r="V39" s="10">
        <f t="shared" si="10"/>
        <v>43085</v>
      </c>
      <c r="W39" s="10">
        <f t="shared" si="10"/>
        <v>43086</v>
      </c>
    </row>
    <row r="40" spans="1:23" s="1" customFormat="1" ht="15">
      <c r="A40" s="15">
        <f t="shared" si="8"/>
        <v>43024</v>
      </c>
      <c r="B40" s="15">
        <f t="shared" si="8"/>
        <v>43025</v>
      </c>
      <c r="C40" s="15">
        <f t="shared" si="8"/>
        <v>43026</v>
      </c>
      <c r="D40" s="15">
        <f t="shared" si="8"/>
        <v>43027</v>
      </c>
      <c r="E40" s="15">
        <f t="shared" si="8"/>
        <v>43028</v>
      </c>
      <c r="F40" s="10">
        <f t="shared" si="8"/>
        <v>43029</v>
      </c>
      <c r="G40" s="10">
        <f t="shared" si="8"/>
        <v>43030</v>
      </c>
      <c r="H40" s="26"/>
      <c r="I40" s="15">
        <f t="shared" si="9"/>
        <v>43059</v>
      </c>
      <c r="J40" s="15">
        <f t="shared" si="9"/>
        <v>43060</v>
      </c>
      <c r="K40" s="15">
        <f t="shared" si="9"/>
        <v>43061</v>
      </c>
      <c r="L40" s="15">
        <f t="shared" si="9"/>
        <v>43062</v>
      </c>
      <c r="M40" s="15">
        <f t="shared" si="9"/>
        <v>43063</v>
      </c>
      <c r="N40" s="10">
        <f t="shared" si="9"/>
        <v>43064</v>
      </c>
      <c r="O40" s="10">
        <f t="shared" si="9"/>
        <v>43065</v>
      </c>
      <c r="Q40" s="63">
        <f t="shared" si="10"/>
        <v>43087</v>
      </c>
      <c r="R40" s="63">
        <f t="shared" si="10"/>
        <v>43088</v>
      </c>
      <c r="S40" s="63">
        <f t="shared" si="10"/>
        <v>43089</v>
      </c>
      <c r="T40" s="63">
        <f t="shared" si="10"/>
        <v>43090</v>
      </c>
      <c r="U40" s="63">
        <f t="shared" si="10"/>
        <v>43091</v>
      </c>
      <c r="V40" s="10">
        <f t="shared" si="10"/>
        <v>43092</v>
      </c>
      <c r="W40" s="10">
        <f t="shared" si="10"/>
        <v>43093</v>
      </c>
    </row>
    <row r="41" spans="1:23" s="1" customFormat="1" ht="15">
      <c r="A41" s="15">
        <f t="shared" si="8"/>
        <v>43031</v>
      </c>
      <c r="B41" s="15">
        <f t="shared" si="8"/>
        <v>43032</v>
      </c>
      <c r="C41" s="15">
        <f t="shared" si="8"/>
        <v>43033</v>
      </c>
      <c r="D41" s="15">
        <f t="shared" si="8"/>
        <v>43034</v>
      </c>
      <c r="E41" s="15">
        <f t="shared" si="8"/>
        <v>43035</v>
      </c>
      <c r="F41" s="10">
        <f t="shared" si="8"/>
        <v>43036</v>
      </c>
      <c r="G41" s="10">
        <f t="shared" si="8"/>
        <v>43037</v>
      </c>
      <c r="H41" s="26"/>
      <c r="I41" s="15">
        <f t="shared" si="9"/>
        <v>43066</v>
      </c>
      <c r="J41" s="15">
        <f t="shared" si="9"/>
        <v>43067</v>
      </c>
      <c r="K41" s="15">
        <f t="shared" si="9"/>
        <v>43068</v>
      </c>
      <c r="L41" s="15">
        <f t="shared" si="9"/>
        <v>43069</v>
      </c>
      <c r="M41" s="15" t="str">
        <f t="shared" si="9"/>
        <v/>
      </c>
      <c r="N41" s="15" t="str">
        <f t="shared" si="9"/>
        <v/>
      </c>
      <c r="O41" s="15" t="str">
        <f t="shared" si="9"/>
        <v/>
      </c>
      <c r="Q41" s="28">
        <f t="shared" si="10"/>
        <v>43094</v>
      </c>
      <c r="R41" s="63">
        <f t="shared" si="10"/>
        <v>43095</v>
      </c>
      <c r="S41" s="63">
        <f t="shared" si="10"/>
        <v>43096</v>
      </c>
      <c r="T41" s="63">
        <f t="shared" si="10"/>
        <v>43097</v>
      </c>
      <c r="U41" s="63">
        <f t="shared" si="10"/>
        <v>43098</v>
      </c>
      <c r="V41" s="10">
        <f t="shared" si="10"/>
        <v>43099</v>
      </c>
      <c r="W41" s="10">
        <f t="shared" si="10"/>
        <v>43100</v>
      </c>
    </row>
    <row r="42" spans="1:23" s="1" customFormat="1" ht="15">
      <c r="A42" s="15">
        <f t="shared" si="8"/>
        <v>43038</v>
      </c>
      <c r="B42" s="15">
        <f t="shared" si="8"/>
        <v>43039</v>
      </c>
      <c r="C42" s="15" t="str">
        <f t="shared" si="8"/>
        <v/>
      </c>
      <c r="D42" s="15" t="str">
        <f t="shared" si="8"/>
        <v/>
      </c>
      <c r="E42" s="15" t="str">
        <f t="shared" si="8"/>
        <v/>
      </c>
      <c r="F42" s="15" t="str">
        <f t="shared" si="8"/>
        <v/>
      </c>
      <c r="G42" s="15" t="str">
        <f t="shared" si="8"/>
        <v/>
      </c>
      <c r="H42" s="26"/>
      <c r="I42" s="15" t="str">
        <f t="shared" si="9"/>
        <v/>
      </c>
      <c r="J42" s="15" t="str">
        <f t="shared" si="9"/>
        <v/>
      </c>
      <c r="K42" s="15" t="str">
        <f t="shared" si="9"/>
        <v/>
      </c>
      <c r="L42" s="15" t="str">
        <f t="shared" si="9"/>
        <v/>
      </c>
      <c r="M42" s="15" t="str">
        <f t="shared" si="9"/>
        <v/>
      </c>
      <c r="N42" s="15" t="str">
        <f t="shared" si="9"/>
        <v/>
      </c>
      <c r="O42" s="15" t="str">
        <f t="shared" si="9"/>
        <v/>
      </c>
      <c r="P42" s="38" t="s">
        <v>48</v>
      </c>
      <c r="Q42" s="15" t="str">
        <f t="shared" si="10"/>
        <v/>
      </c>
      <c r="R42" s="15" t="str">
        <f t="shared" si="10"/>
        <v/>
      </c>
      <c r="S42" s="15" t="str">
        <f t="shared" si="10"/>
        <v/>
      </c>
      <c r="T42" s="15" t="str">
        <f t="shared" si="10"/>
        <v/>
      </c>
      <c r="U42" s="15" t="str">
        <f t="shared" si="10"/>
        <v/>
      </c>
      <c r="V42" s="15" t="str">
        <f t="shared" si="10"/>
        <v/>
      </c>
      <c r="W42" s="15" t="str">
        <f t="shared" si="10"/>
        <v/>
      </c>
    </row>
    <row r="43" spans="1:23" s="1" customFormat="1">
      <c r="A43" s="242"/>
      <c r="B43" s="242"/>
      <c r="C43" s="242"/>
      <c r="D43" s="242"/>
      <c r="E43" s="242"/>
      <c r="F43" s="242"/>
      <c r="G43" s="242"/>
      <c r="I43" s="32"/>
      <c r="Q43" s="32"/>
      <c r="W43" s="54"/>
    </row>
    <row r="44" spans="1:23" ht="15">
      <c r="A44" s="246" t="s">
        <v>10</v>
      </c>
      <c r="B44" s="247"/>
      <c r="C44" s="247"/>
      <c r="D44" s="247"/>
      <c r="E44" s="247"/>
      <c r="F44" s="247"/>
      <c r="G44" s="248"/>
      <c r="Q44" s="39"/>
    </row>
    <row r="45" spans="1:23">
      <c r="A45" s="5" t="str">
        <f>$A$9</f>
        <v>L</v>
      </c>
      <c r="B45" s="16" t="str">
        <f>$B$9</f>
        <v>M</v>
      </c>
      <c r="C45" s="16" t="str">
        <f>$C$9</f>
        <v>X</v>
      </c>
      <c r="D45" s="16" t="str">
        <f>$D$9</f>
        <v>J</v>
      </c>
      <c r="E45" s="16" t="str">
        <f>$E$9</f>
        <v>V</v>
      </c>
      <c r="F45" s="16" t="str">
        <f>$F$9</f>
        <v>S</v>
      </c>
      <c r="G45" s="17" t="str">
        <f>$G$9</f>
        <v>D</v>
      </c>
      <c r="Q45" s="39"/>
    </row>
    <row r="46" spans="1:23">
      <c r="A46" s="19">
        <v>1</v>
      </c>
      <c r="B46" s="20">
        <v>2</v>
      </c>
      <c r="C46" s="20">
        <v>3</v>
      </c>
      <c r="D46" s="20">
        <v>4</v>
      </c>
      <c r="E46" s="63">
        <v>5</v>
      </c>
      <c r="F46" s="10">
        <v>6</v>
      </c>
      <c r="G46" s="10">
        <v>7</v>
      </c>
      <c r="Q46" s="39"/>
    </row>
    <row r="47" spans="1:23">
      <c r="A47" s="20">
        <v>8</v>
      </c>
      <c r="B47" s="20">
        <v>9</v>
      </c>
      <c r="C47" s="20">
        <v>10</v>
      </c>
      <c r="D47" s="20">
        <v>11</v>
      </c>
      <c r="E47" s="20">
        <v>12</v>
      </c>
      <c r="F47" s="10">
        <v>13</v>
      </c>
      <c r="G47" s="10">
        <v>14</v>
      </c>
    </row>
    <row r="48" spans="1:23">
      <c r="A48" s="20" t="str">
        <f t="shared" ref="A48:G51" si="11">IF(MONTH($Q$35)&lt;&gt;MONTH($Q$35-(WEEKDAY($Q$35,1)-($I$4-1))-IF((WEEKDAY($Q$35,1)-($I$4-1))&lt;=0,7,0)+(ROW(A48)-ROW($Q$37))*7+(COLUMN(A48)-COLUMN($Q$37)+1)),"",$Q$35-(WEEKDAY($Q$35,1)-($I$4-1))-IF((WEEKDAY($Q$35,1)-($I$4-1))&lt;=0,7,0)+(ROW(A48)-ROW($Q$37))*7+(COLUMN(A48)-COLUMN($Q$37)+1))</f>
        <v/>
      </c>
      <c r="B48" s="20" t="str">
        <f t="shared" si="11"/>
        <v/>
      </c>
      <c r="C48" s="20" t="str">
        <f t="shared" si="11"/>
        <v/>
      </c>
      <c r="D48" s="20" t="str">
        <f t="shared" si="11"/>
        <v/>
      </c>
      <c r="E48" s="20" t="str">
        <f t="shared" si="11"/>
        <v/>
      </c>
      <c r="F48" s="20" t="str">
        <f t="shared" si="11"/>
        <v/>
      </c>
      <c r="G48" s="20" t="str">
        <f t="shared" si="11"/>
        <v/>
      </c>
    </row>
    <row r="49" spans="1:7">
      <c r="A49" s="20" t="str">
        <f t="shared" si="11"/>
        <v/>
      </c>
      <c r="B49" s="20" t="str">
        <f t="shared" si="11"/>
        <v/>
      </c>
      <c r="C49" s="20" t="str">
        <f t="shared" si="11"/>
        <v/>
      </c>
      <c r="D49" s="20" t="str">
        <f t="shared" si="11"/>
        <v/>
      </c>
      <c r="E49" s="20" t="str">
        <f t="shared" si="11"/>
        <v/>
      </c>
      <c r="F49" s="20" t="str">
        <f t="shared" si="11"/>
        <v/>
      </c>
      <c r="G49" s="20" t="str">
        <f t="shared" si="11"/>
        <v/>
      </c>
    </row>
    <row r="50" spans="1:7">
      <c r="A50" s="20" t="str">
        <f t="shared" si="11"/>
        <v/>
      </c>
      <c r="B50" s="20" t="str">
        <f t="shared" si="11"/>
        <v/>
      </c>
      <c r="C50" s="20" t="str">
        <f t="shared" si="11"/>
        <v/>
      </c>
      <c r="D50" s="20" t="str">
        <f t="shared" si="11"/>
        <v/>
      </c>
      <c r="E50" s="20" t="str">
        <f t="shared" si="11"/>
        <v/>
      </c>
      <c r="F50" s="20" t="str">
        <f t="shared" si="11"/>
        <v/>
      </c>
      <c r="G50" s="20" t="str">
        <f t="shared" si="11"/>
        <v/>
      </c>
    </row>
    <row r="51" spans="1:7">
      <c r="A51" s="20" t="str">
        <f t="shared" si="11"/>
        <v/>
      </c>
      <c r="B51" s="20" t="str">
        <f t="shared" si="11"/>
        <v/>
      </c>
      <c r="C51" s="20" t="str">
        <f t="shared" si="11"/>
        <v/>
      </c>
      <c r="D51" s="20" t="str">
        <f t="shared" si="11"/>
        <v/>
      </c>
      <c r="E51" s="20" t="str">
        <f t="shared" si="11"/>
        <v/>
      </c>
      <c r="F51" s="20" t="str">
        <f t="shared" si="11"/>
        <v/>
      </c>
      <c r="G51" s="20" t="str">
        <f t="shared" si="11"/>
        <v/>
      </c>
    </row>
  </sheetData>
  <mergeCells count="31">
    <mergeCell ref="L1:T1"/>
    <mergeCell ref="V1:W1"/>
    <mergeCell ref="A2:K2"/>
    <mergeCell ref="Q2:W2"/>
    <mergeCell ref="A3:C3"/>
    <mergeCell ref="E3:G3"/>
    <mergeCell ref="I3:K3"/>
    <mergeCell ref="A4:C4"/>
    <mergeCell ref="E4:G4"/>
    <mergeCell ref="I4:K4"/>
    <mergeCell ref="A6:W6"/>
    <mergeCell ref="A8:G8"/>
    <mergeCell ref="I8:O8"/>
    <mergeCell ref="Q8:W8"/>
    <mergeCell ref="A17:G17"/>
    <mergeCell ref="I17:O17"/>
    <mergeCell ref="Q17:W17"/>
    <mergeCell ref="Z17:AB17"/>
    <mergeCell ref="AA18:AB18"/>
    <mergeCell ref="AA19:AB19"/>
    <mergeCell ref="AA20:AB20"/>
    <mergeCell ref="Z23:AB23"/>
    <mergeCell ref="AA24:AB24"/>
    <mergeCell ref="A26:G26"/>
    <mergeCell ref="I26:O26"/>
    <mergeCell ref="Q26:W26"/>
    <mergeCell ref="A35:G35"/>
    <mergeCell ref="I35:O35"/>
    <mergeCell ref="Q35:W35"/>
    <mergeCell ref="A43:G43"/>
    <mergeCell ref="A44:G44"/>
  </mergeCells>
  <conditionalFormatting sqref="A46:G51">
    <cfRule type="cellIs" dxfId="209" priority="1" stopIfTrue="1" operator="equal">
      <formula>""</formula>
    </cfRule>
    <cfRule type="cellIs" dxfId="208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scale="75" orientation="portrait"/>
  <headerFooter alignWithMargins="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41">
    <tabColor theme="7" tint="-0.249977111117893"/>
    <pageSetUpPr fitToPage="1"/>
  </sheetPr>
  <dimension ref="A1:AS51"/>
  <sheetViews>
    <sheetView showGridLines="0" topLeftCell="A13" workbookViewId="0">
      <selection activeCell="AG50" sqref="AG50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76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0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14">
        <f t="shared" si="0"/>
        <v>43102</v>
      </c>
      <c r="D10" s="14">
        <f t="shared" si="0"/>
        <v>43103</v>
      </c>
      <c r="E10" s="14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14">
        <f t="shared" si="2"/>
        <v>43160</v>
      </c>
      <c r="X10" s="14">
        <f t="shared" si="2"/>
        <v>43161</v>
      </c>
      <c r="Y10" s="10">
        <f t="shared" si="2"/>
        <v>43162</v>
      </c>
      <c r="Z10" s="10">
        <f t="shared" si="2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8">
        <f t="shared" si="0"/>
        <v>43108</v>
      </c>
      <c r="C11" s="8">
        <f t="shared" si="0"/>
        <v>43109</v>
      </c>
      <c r="D11" s="8">
        <f t="shared" si="0"/>
        <v>43110</v>
      </c>
      <c r="E11" s="8">
        <f t="shared" si="0"/>
        <v>43111</v>
      </c>
      <c r="F11" s="8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f t="shared" si="2"/>
        <v>43171</v>
      </c>
      <c r="U12" s="14">
        <f t="shared" si="2"/>
        <v>43172</v>
      </c>
      <c r="V12" s="14">
        <f t="shared" si="2"/>
        <v>43173</v>
      </c>
      <c r="W12" s="14">
        <f t="shared" si="2"/>
        <v>43174</v>
      </c>
      <c r="X12" s="14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4">
        <f t="shared" si="2"/>
        <v>43185</v>
      </c>
      <c r="U14" s="14">
        <f t="shared" si="2"/>
        <v>43186</v>
      </c>
      <c r="V14" s="14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5" s="1" customFormat="1" ht="15">
      <c r="I16"/>
      <c r="J16" s="26"/>
      <c r="R16" s="34"/>
      <c r="AC16" s="232" t="s">
        <v>57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0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0</v>
      </c>
      <c r="AE18" s="234"/>
    </row>
    <row r="19" spans="1:32" s="1" customFormat="1" ht="15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3">
        <f t="shared" si="4"/>
        <v>43222</v>
      </c>
      <c r="N19" s="13">
        <f t="shared" si="4"/>
        <v>43223</v>
      </c>
      <c r="O19" s="13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4">
        <f t="shared" si="5"/>
        <v>43252</v>
      </c>
      <c r="Y19" s="10">
        <f t="shared" si="5"/>
        <v>43253</v>
      </c>
      <c r="Z19" s="10">
        <f t="shared" si="5"/>
        <v>43254</v>
      </c>
      <c r="AC19" s="51" t="s">
        <v>22</v>
      </c>
      <c r="AD19" s="237">
        <f>AD18+AD17</f>
        <v>0</v>
      </c>
      <c r="AE19" s="237"/>
    </row>
    <row r="20" spans="1:32" s="1" customFormat="1" ht="15">
      <c r="A20" s="6">
        <v>14</v>
      </c>
      <c r="B20" s="14">
        <f t="shared" si="3"/>
        <v>43192</v>
      </c>
      <c r="C20" s="14">
        <f t="shared" si="3"/>
        <v>43193</v>
      </c>
      <c r="D20" s="14">
        <f t="shared" si="3"/>
        <v>43194</v>
      </c>
      <c r="E20" s="14">
        <f t="shared" si="3"/>
        <v>43195</v>
      </c>
      <c r="F20" s="13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14">
        <f t="shared" si="4"/>
        <v>43227</v>
      </c>
      <c r="L20" s="14">
        <f t="shared" si="4"/>
        <v>43228</v>
      </c>
      <c r="M20" s="14">
        <f t="shared" si="4"/>
        <v>43229</v>
      </c>
      <c r="N20" s="14">
        <f t="shared" si="4"/>
        <v>43230</v>
      </c>
      <c r="O20" s="14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14">
        <f t="shared" si="5"/>
        <v>43255</v>
      </c>
      <c r="U20" s="14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</row>
    <row r="21" spans="1:32" s="1" customFormat="1" ht="15">
      <c r="A21" s="6">
        <v>15</v>
      </c>
      <c r="B21" s="14">
        <f t="shared" si="3"/>
        <v>43199</v>
      </c>
      <c r="C21" s="14">
        <f t="shared" si="3"/>
        <v>43200</v>
      </c>
      <c r="D21" s="14">
        <f t="shared" si="3"/>
        <v>43201</v>
      </c>
      <c r="E21" s="14">
        <f t="shared" si="3"/>
        <v>43202</v>
      </c>
      <c r="F21" s="14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14">
        <f t="shared" si="4"/>
        <v>43235</v>
      </c>
      <c r="M21" s="14">
        <f t="shared" si="4"/>
        <v>43236</v>
      </c>
      <c r="N21" s="14">
        <f t="shared" si="4"/>
        <v>43237</v>
      </c>
      <c r="O21" s="14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4">
        <f t="shared" si="5"/>
        <v>43262</v>
      </c>
      <c r="U21" s="14">
        <f t="shared" si="5"/>
        <v>43263</v>
      </c>
      <c r="V21" s="14">
        <f t="shared" si="5"/>
        <v>43264</v>
      </c>
      <c r="W21" s="14">
        <f t="shared" si="5"/>
        <v>43265</v>
      </c>
      <c r="X21" s="14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5">
      <c r="A22" s="6">
        <v>16</v>
      </c>
      <c r="B22" s="14">
        <f t="shared" si="3"/>
        <v>43206</v>
      </c>
      <c r="C22" s="14">
        <f t="shared" si="3"/>
        <v>43207</v>
      </c>
      <c r="D22" s="14">
        <f t="shared" si="3"/>
        <v>43208</v>
      </c>
      <c r="E22" s="14">
        <f t="shared" si="3"/>
        <v>43209</v>
      </c>
      <c r="F22" s="14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4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4">
        <f t="shared" si="5"/>
        <v>43269</v>
      </c>
      <c r="U22" s="14">
        <f t="shared" si="5"/>
        <v>43270</v>
      </c>
      <c r="V22" s="14">
        <f t="shared" si="5"/>
        <v>43271</v>
      </c>
      <c r="W22" s="14">
        <f t="shared" si="5"/>
        <v>43272</v>
      </c>
      <c r="X22" s="14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3"/>
        <v>43213</v>
      </c>
      <c r="C23" s="14">
        <f t="shared" si="3"/>
        <v>43214</v>
      </c>
      <c r="D23" s="14">
        <f t="shared" si="3"/>
        <v>43215</v>
      </c>
      <c r="E23" s="14">
        <f t="shared" si="3"/>
        <v>43216</v>
      </c>
      <c r="F23" s="14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4">
        <f t="shared" si="4"/>
        <v>43248</v>
      </c>
      <c r="L23" s="14">
        <f t="shared" si="4"/>
        <v>43249</v>
      </c>
      <c r="M23" s="14">
        <f t="shared" si="4"/>
        <v>43250</v>
      </c>
      <c r="N23" s="14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14">
        <f t="shared" si="5"/>
        <v>43276</v>
      </c>
      <c r="U23" s="14">
        <f t="shared" si="5"/>
        <v>43277</v>
      </c>
      <c r="V23" s="14">
        <f t="shared" si="5"/>
        <v>43278</v>
      </c>
      <c r="W23" s="14">
        <f t="shared" si="5"/>
        <v>43279</v>
      </c>
      <c r="X23" s="14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CONTARPORCOLOR(AC8,B8:Z48)</f>
        <v>32</v>
      </c>
      <c r="AE23" s="237"/>
    </row>
    <row r="24" spans="1:32" s="1" customFormat="1" ht="15">
      <c r="A24" s="6">
        <v>18</v>
      </c>
      <c r="B24" s="13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 t="s">
        <v>99</v>
      </c>
      <c r="AD27" s="49"/>
      <c r="AE27" s="49"/>
    </row>
    <row r="28" spans="1:32" s="1" customFormat="1" ht="15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4">
        <f t="shared" si="7"/>
        <v>43313</v>
      </c>
      <c r="N28" s="14">
        <f t="shared" si="7"/>
        <v>43314</v>
      </c>
      <c r="O28" s="14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/>
      <c r="AD28" s="49"/>
      <c r="AE28" s="49"/>
    </row>
    <row r="29" spans="1:32" s="1" customFormat="1" ht="15">
      <c r="A29" s="6">
        <v>27</v>
      </c>
      <c r="B29" s="13">
        <f t="shared" si="6"/>
        <v>43283</v>
      </c>
      <c r="C29" s="13">
        <f t="shared" si="6"/>
        <v>43284</v>
      </c>
      <c r="D29" s="13">
        <f t="shared" si="6"/>
        <v>43285</v>
      </c>
      <c r="E29" s="13">
        <f t="shared" si="6"/>
        <v>43286</v>
      </c>
      <c r="F29" s="13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14">
        <f t="shared" si="7"/>
        <v>43318</v>
      </c>
      <c r="L29" s="14">
        <f t="shared" si="7"/>
        <v>43319</v>
      </c>
      <c r="M29" s="14">
        <f t="shared" si="7"/>
        <v>43320</v>
      </c>
      <c r="N29" s="14">
        <f t="shared" si="7"/>
        <v>43321</v>
      </c>
      <c r="O29" s="14">
        <f t="shared" si="7"/>
        <v>43322</v>
      </c>
      <c r="P29" s="10">
        <f t="shared" si="7"/>
        <v>43323</v>
      </c>
      <c r="Q29" s="10">
        <f t="shared" si="7"/>
        <v>43324</v>
      </c>
      <c r="R29" s="27"/>
      <c r="S29" s="6">
        <v>36</v>
      </c>
      <c r="T29" s="14">
        <f t="shared" si="8"/>
        <v>43346</v>
      </c>
      <c r="U29" s="14">
        <f t="shared" si="8"/>
        <v>43347</v>
      </c>
      <c r="V29" s="14">
        <f t="shared" si="8"/>
        <v>43348</v>
      </c>
      <c r="W29" s="14">
        <f t="shared" si="8"/>
        <v>43349</v>
      </c>
      <c r="X29" s="14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82">
        <f t="shared" si="7"/>
        <v>43325</v>
      </c>
      <c r="L30" s="82">
        <f t="shared" si="7"/>
        <v>43326</v>
      </c>
      <c r="M30" s="9">
        <f t="shared" si="7"/>
        <v>43327</v>
      </c>
      <c r="N30" s="13">
        <f t="shared" si="7"/>
        <v>43328</v>
      </c>
      <c r="O30" s="13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36">
        <f t="shared" si="8"/>
        <v>43353</v>
      </c>
      <c r="U30" s="14">
        <f t="shared" si="8"/>
        <v>43354</v>
      </c>
      <c r="V30" s="14">
        <f t="shared" si="8"/>
        <v>43355</v>
      </c>
      <c r="W30" s="14">
        <f t="shared" si="8"/>
        <v>43356</v>
      </c>
      <c r="X30" s="14">
        <f t="shared" si="8"/>
        <v>43357</v>
      </c>
      <c r="Y30" s="10">
        <f t="shared" si="8"/>
        <v>43358</v>
      </c>
      <c r="Z30" s="10">
        <f t="shared" si="8"/>
        <v>43359</v>
      </c>
      <c r="AC30" s="49"/>
      <c r="AD30" s="49"/>
      <c r="AE30" s="49"/>
    </row>
    <row r="31" spans="1:32" s="1" customFormat="1" ht="15">
      <c r="A31" s="6">
        <v>29</v>
      </c>
      <c r="B31" s="14">
        <f t="shared" si="6"/>
        <v>43297</v>
      </c>
      <c r="C31" s="14">
        <f t="shared" si="6"/>
        <v>43298</v>
      </c>
      <c r="D31" s="14">
        <f t="shared" si="6"/>
        <v>43299</v>
      </c>
      <c r="E31" s="14">
        <f t="shared" si="6"/>
        <v>43300</v>
      </c>
      <c r="F31" s="14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13">
        <f t="shared" si="7"/>
        <v>43332</v>
      </c>
      <c r="L31" s="13">
        <f t="shared" si="7"/>
        <v>43333</v>
      </c>
      <c r="M31" s="13">
        <f t="shared" si="7"/>
        <v>43334</v>
      </c>
      <c r="N31" s="13">
        <f t="shared" si="7"/>
        <v>43335</v>
      </c>
      <c r="O31" s="13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37">
        <f t="shared" si="8"/>
        <v>43360</v>
      </c>
      <c r="U31" s="14">
        <f t="shared" si="8"/>
        <v>43361</v>
      </c>
      <c r="V31" s="14">
        <f t="shared" si="8"/>
        <v>43362</v>
      </c>
      <c r="W31" s="14">
        <f t="shared" si="8"/>
        <v>43363</v>
      </c>
      <c r="X31" s="14">
        <f t="shared" si="8"/>
        <v>43364</v>
      </c>
      <c r="Y31" s="10">
        <f t="shared" si="8"/>
        <v>43365</v>
      </c>
      <c r="Z31" s="10">
        <f t="shared" si="8"/>
        <v>43366</v>
      </c>
      <c r="AC31" s="49"/>
      <c r="AD31" s="49"/>
      <c r="AE31" s="49"/>
    </row>
    <row r="32" spans="1:32" s="1" customFormat="1" ht="15">
      <c r="A32" s="6">
        <v>30</v>
      </c>
      <c r="B32" s="14">
        <f t="shared" si="6"/>
        <v>43304</v>
      </c>
      <c r="C32" s="14">
        <f t="shared" si="6"/>
        <v>43305</v>
      </c>
      <c r="D32" s="14">
        <f t="shared" si="6"/>
        <v>43306</v>
      </c>
      <c r="E32" s="14">
        <f t="shared" si="6"/>
        <v>43307</v>
      </c>
      <c r="F32" s="14">
        <f t="shared" si="6"/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82">
        <f t="shared" si="7"/>
        <v>43339</v>
      </c>
      <c r="L32" s="82">
        <f t="shared" si="7"/>
        <v>43340</v>
      </c>
      <c r="M32" s="82">
        <f t="shared" si="7"/>
        <v>43341</v>
      </c>
      <c r="N32" s="82">
        <f t="shared" si="7"/>
        <v>43342</v>
      </c>
      <c r="O32" s="82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</row>
    <row r="33" spans="1:32" s="1" customFormat="1" ht="15">
      <c r="A33" s="6">
        <v>31</v>
      </c>
      <c r="B33" s="13">
        <f t="shared" si="6"/>
        <v>43311</v>
      </c>
      <c r="C33" s="14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82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</row>
    <row r="38" spans="1:32" s="1" customFormat="1" ht="15">
      <c r="A38" s="6">
        <v>41</v>
      </c>
      <c r="B38" s="14">
        <f t="shared" si="9"/>
        <v>43381</v>
      </c>
      <c r="C38" s="14">
        <f t="shared" si="9"/>
        <v>43382</v>
      </c>
      <c r="D38" s="14">
        <f t="shared" si="9"/>
        <v>43383</v>
      </c>
      <c r="E38" s="14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4">
        <f t="shared" si="11"/>
        <v>43437</v>
      </c>
      <c r="U38" s="14">
        <f t="shared" si="11"/>
        <v>43438</v>
      </c>
      <c r="V38" s="14">
        <f t="shared" si="11"/>
        <v>43439</v>
      </c>
      <c r="W38" s="7">
        <f t="shared" si="11"/>
        <v>43440</v>
      </c>
      <c r="X38" s="89">
        <f t="shared" si="11"/>
        <v>43441</v>
      </c>
      <c r="Y38" s="10">
        <f t="shared" si="11"/>
        <v>43442</v>
      </c>
      <c r="Z38" s="10">
        <f t="shared" si="11"/>
        <v>43443</v>
      </c>
    </row>
    <row r="39" spans="1:32" s="1" customFormat="1" ht="15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14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4">
        <f t="shared" si="11"/>
        <v>43444</v>
      </c>
      <c r="U39" s="14">
        <f t="shared" si="11"/>
        <v>43445</v>
      </c>
      <c r="V39" s="14">
        <f t="shared" si="11"/>
        <v>43446</v>
      </c>
      <c r="W39" s="14">
        <f t="shared" si="11"/>
        <v>43447</v>
      </c>
      <c r="X39" s="14">
        <f t="shared" si="11"/>
        <v>43448</v>
      </c>
      <c r="Y39" s="10">
        <f t="shared" si="11"/>
        <v>43449</v>
      </c>
      <c r="Z39" s="10">
        <f t="shared" si="11"/>
        <v>43450</v>
      </c>
    </row>
    <row r="40" spans="1:32" s="1" customFormat="1" ht="15">
      <c r="A40" s="6">
        <v>43</v>
      </c>
      <c r="B40" s="14">
        <f t="shared" si="9"/>
        <v>43395</v>
      </c>
      <c r="C40" s="14">
        <f t="shared" si="9"/>
        <v>43396</v>
      </c>
      <c r="D40" s="14">
        <f t="shared" si="9"/>
        <v>43397</v>
      </c>
      <c r="E40" s="14">
        <f t="shared" si="9"/>
        <v>43398</v>
      </c>
      <c r="F40" s="14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4">
        <f t="shared" si="10"/>
        <v>43423</v>
      </c>
      <c r="L40" s="14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14">
        <f t="shared" si="11"/>
        <v>43451</v>
      </c>
      <c r="U40" s="14">
        <f t="shared" si="11"/>
        <v>43452</v>
      </c>
      <c r="V40" s="14">
        <f t="shared" si="11"/>
        <v>43453</v>
      </c>
      <c r="W40" s="14">
        <f t="shared" si="11"/>
        <v>43454</v>
      </c>
      <c r="X40" s="14">
        <f t="shared" si="11"/>
        <v>43455</v>
      </c>
      <c r="Y40" s="10">
        <f t="shared" si="11"/>
        <v>43456</v>
      </c>
      <c r="Z40" s="10">
        <f t="shared" si="11"/>
        <v>43457</v>
      </c>
    </row>
    <row r="41" spans="1:32" s="1" customFormat="1" ht="15">
      <c r="A41" s="6">
        <v>44</v>
      </c>
      <c r="B41" s="14">
        <f t="shared" si="9"/>
        <v>43402</v>
      </c>
      <c r="C41" s="14">
        <f t="shared" si="9"/>
        <v>43403</v>
      </c>
      <c r="D41" s="14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4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82">
        <f t="shared" si="11"/>
        <v>43460</v>
      </c>
      <c r="W41" s="82">
        <f t="shared" si="11"/>
        <v>43461</v>
      </c>
      <c r="X41" s="82">
        <f t="shared" si="11"/>
        <v>43462</v>
      </c>
      <c r="Y41" s="10">
        <f t="shared" si="11"/>
        <v>43463</v>
      </c>
      <c r="Z41" s="10">
        <f t="shared" si="11"/>
        <v>43464</v>
      </c>
    </row>
    <row r="42" spans="1:32" s="1" customFormat="1" ht="15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13">
        <v>2</v>
      </c>
      <c r="E46" s="13">
        <v>3</v>
      </c>
      <c r="F46" s="13">
        <v>4</v>
      </c>
      <c r="G46" s="10">
        <v>5</v>
      </c>
      <c r="H46" s="10">
        <v>6</v>
      </c>
      <c r="T46" s="39"/>
    </row>
    <row r="47" spans="1:32">
      <c r="B47" s="9">
        <v>7</v>
      </c>
      <c r="C47" s="13">
        <v>8</v>
      </c>
      <c r="D47" s="13">
        <v>9</v>
      </c>
      <c r="E47" s="13">
        <v>10</v>
      </c>
      <c r="F47" s="13">
        <v>11</v>
      </c>
      <c r="G47" s="10">
        <v>12</v>
      </c>
      <c r="H47" s="10">
        <v>13</v>
      </c>
    </row>
    <row r="48" spans="1:32">
      <c r="B48" s="13">
        <v>14</v>
      </c>
      <c r="C48" s="13">
        <v>15</v>
      </c>
      <c r="D48" s="13">
        <v>16</v>
      </c>
      <c r="E48" s="13">
        <v>17</v>
      </c>
      <c r="F48" s="13">
        <v>18</v>
      </c>
      <c r="G48" s="20" t="str">
        <f t="shared" ref="B48:H51" si="12">IF(MONTH($T$35)&lt;&gt;MONTH($T$35-(WEEKDAY($T$35,1)-($K$4-1))-IF((WEEKDAY($T$35,1)-($K$4-1))&lt;=0,7,0)+(ROW(G48)-ROW($T$37))*7+(COLUMN(G48)-COLUMN($T$37)+1)),"",$T$35-(WEEKDAY($T$35,1)-($K$4-1))-IF((WEEKDAY($T$35,1)-($K$4-1))&lt;=0,7,0)+(ROW(G48)-ROW($T$37))*7+(COLUMN(G48)-COLUMN($T$37)+1))</f>
        <v/>
      </c>
      <c r="H48" s="20" t="str">
        <f t="shared" si="12"/>
        <v/>
      </c>
    </row>
    <row r="49" spans="2:8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</row>
    <row r="50" spans="2:8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</row>
    <row r="51" spans="2:8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99" priority="1" stopIfTrue="1" operator="equal">
      <formula>""</formula>
    </cfRule>
    <cfRule type="cellIs" dxfId="98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71">
    <tabColor rgb="FF0070C0"/>
    <pageSetUpPr fitToPage="1"/>
  </sheetPr>
  <dimension ref="A1:AS51"/>
  <sheetViews>
    <sheetView showGridLines="0" topLeftCell="A7" zoomScale="85" zoomScaleNormal="85" workbookViewId="0">
      <selection activeCell="AE44" sqref="AE4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188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32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32">
        <v>2</v>
      </c>
      <c r="F10" s="13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6">
        <v>9</v>
      </c>
      <c r="U12" s="136">
        <v>10</v>
      </c>
      <c r="V12" s="136">
        <v>11</v>
      </c>
      <c r="W12" s="136">
        <v>12</v>
      </c>
      <c r="X12" s="136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7</v>
      </c>
      <c r="AS12" s="56"/>
    </row>
    <row r="13" spans="1:45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2">
        <v>21</v>
      </c>
      <c r="P13" s="133">
        <v>22</v>
      </c>
      <c r="Q13" s="133">
        <v>23</v>
      </c>
      <c r="R13" s="34"/>
      <c r="S13" s="128">
        <v>12</v>
      </c>
      <c r="T13" s="132">
        <v>16</v>
      </c>
      <c r="U13" s="132">
        <v>17</v>
      </c>
      <c r="V13" s="132">
        <v>18</v>
      </c>
      <c r="W13" s="132">
        <v>19</v>
      </c>
      <c r="X13" s="132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6">
        <v>23</v>
      </c>
      <c r="U14" s="136">
        <v>24</v>
      </c>
      <c r="V14" s="136">
        <v>25</v>
      </c>
      <c r="W14" s="136">
        <v>26</v>
      </c>
      <c r="X14" s="136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225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7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2</v>
      </c>
      <c r="AE17" s="234"/>
    </row>
    <row r="18" spans="1:37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30</v>
      </c>
      <c r="AE18" s="234"/>
    </row>
    <row r="19" spans="1:37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32</v>
      </c>
      <c r="AE19" s="237"/>
    </row>
    <row r="20" spans="1:37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37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7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6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2">
        <v>19</v>
      </c>
      <c r="Y22" s="133">
        <v>20</v>
      </c>
      <c r="Z22" s="133">
        <v>21</v>
      </c>
      <c r="AC22" s="232" t="s">
        <v>28</v>
      </c>
      <c r="AD22" s="232"/>
      <c r="AE22" s="232"/>
      <c r="AF22" s="1" t="s">
        <v>130</v>
      </c>
    </row>
    <row r="23" spans="1:37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2">
        <v>22</v>
      </c>
      <c r="U23" s="132">
        <v>23</v>
      </c>
      <c r="V23" s="132">
        <v>24</v>
      </c>
      <c r="W23" s="132">
        <v>25</v>
      </c>
      <c r="X23" s="132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33</v>
      </c>
      <c r="AE23" s="237"/>
      <c r="AF23" s="1">
        <v>18</v>
      </c>
      <c r="AG23" s="1" t="s">
        <v>131</v>
      </c>
      <c r="AH23" s="1" t="s">
        <v>132</v>
      </c>
      <c r="AI23" s="1" t="s">
        <v>133</v>
      </c>
      <c r="AJ23" s="1">
        <v>5</v>
      </c>
      <c r="AK23" s="1">
        <f t="shared" ref="AK23:AK33" si="3">AJ23/8</f>
        <v>0.625</v>
      </c>
    </row>
    <row r="24" spans="1:37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29</v>
      </c>
      <c r="U24" s="135">
        <v>30</v>
      </c>
      <c r="V24" s="134" t="str">
        <f t="shared" ref="V24:Z24" si="4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4"/>
        <v/>
      </c>
      <c r="X24" s="134" t="str">
        <f t="shared" si="4"/>
        <v/>
      </c>
      <c r="Y24" s="134" t="str">
        <f t="shared" si="4"/>
        <v/>
      </c>
      <c r="Z24" s="134" t="str">
        <f t="shared" si="4"/>
        <v/>
      </c>
      <c r="AC24" s="98" t="s">
        <v>122</v>
      </c>
      <c r="AD24" s="255">
        <f>AD19-AD23</f>
        <v>-1</v>
      </c>
      <c r="AE24" s="255"/>
      <c r="AF24" s="1">
        <f>18*8</f>
        <v>144</v>
      </c>
      <c r="AG24" s="1" t="s">
        <v>135</v>
      </c>
      <c r="AH24" s="1" t="s">
        <v>134</v>
      </c>
      <c r="AI24" s="1" t="s">
        <v>133</v>
      </c>
      <c r="AJ24" s="1">
        <v>5</v>
      </c>
      <c r="AK24" s="1">
        <f t="shared" si="3"/>
        <v>0.625</v>
      </c>
    </row>
    <row r="25" spans="1:37" s="1" customFormat="1" ht="15.75" thickTop="1">
      <c r="I25"/>
      <c r="J25" s="26"/>
      <c r="L25" s="29"/>
      <c r="R25" s="126"/>
      <c r="AC25" s="49"/>
      <c r="AD25" s="49"/>
      <c r="AE25" s="49"/>
      <c r="AH25" s="1" t="s">
        <v>136</v>
      </c>
      <c r="AI25" s="1">
        <v>0</v>
      </c>
      <c r="AK25" s="1">
        <f t="shared" si="3"/>
        <v>0</v>
      </c>
    </row>
    <row r="26" spans="1:37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 t="s">
        <v>29</v>
      </c>
      <c r="AD26" s="80" t="s">
        <v>30</v>
      </c>
      <c r="AE26" s="80" t="s">
        <v>31</v>
      </c>
      <c r="AH26" s="1" t="s">
        <v>137</v>
      </c>
      <c r="AI26" s="1" t="s">
        <v>133</v>
      </c>
      <c r="AJ26" s="1">
        <v>5</v>
      </c>
      <c r="AK26" s="1">
        <f t="shared" si="3"/>
        <v>0.625</v>
      </c>
    </row>
    <row r="27" spans="1:37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 t="s">
        <v>32</v>
      </c>
      <c r="AD27" s="80">
        <f>AE14*8</f>
        <v>1800</v>
      </c>
      <c r="AE27" s="80" t="s">
        <v>109</v>
      </c>
      <c r="AH27" s="1" t="s">
        <v>138</v>
      </c>
      <c r="AI27" s="1" t="s">
        <v>141</v>
      </c>
      <c r="AJ27" s="1">
        <v>18</v>
      </c>
      <c r="AK27" s="1">
        <f t="shared" si="3"/>
        <v>2.25</v>
      </c>
    </row>
    <row r="28" spans="1:37" s="1" customFormat="1" ht="15.75" thickBot="1">
      <c r="A28" s="128">
        <v>27</v>
      </c>
      <c r="B28" s="134" t="str">
        <f t="shared" ref="B28:H33" si="5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5"/>
        <v/>
      </c>
      <c r="D28" s="135">
        <v>1</v>
      </c>
      <c r="E28" s="135">
        <f t="shared" si="5"/>
        <v>44014</v>
      </c>
      <c r="F28" s="135">
        <f t="shared" si="5"/>
        <v>44015</v>
      </c>
      <c r="G28" s="133">
        <f t="shared" si="5"/>
        <v>44016</v>
      </c>
      <c r="H28" s="133">
        <v>5</v>
      </c>
      <c r="I28"/>
      <c r="J28" s="128">
        <v>31</v>
      </c>
      <c r="K28" s="134" t="str">
        <f t="shared" ref="K28:Q33" si="6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6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7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5">
        <f t="shared" si="7"/>
        <v>44075</v>
      </c>
      <c r="V28" s="135">
        <f t="shared" si="7"/>
        <v>44076</v>
      </c>
      <c r="W28" s="135">
        <f t="shared" si="7"/>
        <v>44077</v>
      </c>
      <c r="X28" s="135">
        <f t="shared" si="7"/>
        <v>44078</v>
      </c>
      <c r="Y28" s="133">
        <v>5</v>
      </c>
      <c r="Z28" s="133">
        <v>6</v>
      </c>
      <c r="AC28" s="49"/>
      <c r="AD28" s="81"/>
      <c r="AE28" s="81"/>
      <c r="AH28" s="1" t="s">
        <v>139</v>
      </c>
      <c r="AI28" s="1" t="s">
        <v>133</v>
      </c>
      <c r="AJ28" s="1">
        <v>5</v>
      </c>
      <c r="AK28" s="1">
        <f t="shared" si="3"/>
        <v>0.625</v>
      </c>
    </row>
    <row r="29" spans="1:37" s="1" customFormat="1" ht="16.5" thickTop="1" thickBot="1">
      <c r="A29" s="128">
        <v>28</v>
      </c>
      <c r="B29" s="132">
        <v>6</v>
      </c>
      <c r="C29" s="132">
        <v>7</v>
      </c>
      <c r="D29" s="132">
        <v>8</v>
      </c>
      <c r="E29" s="132">
        <v>9</v>
      </c>
      <c r="F29" s="132">
        <v>10</v>
      </c>
      <c r="G29" s="133">
        <v>11</v>
      </c>
      <c r="H29" s="133">
        <v>12</v>
      </c>
      <c r="I29"/>
      <c r="J29" s="128">
        <v>32</v>
      </c>
      <c r="K29" s="135">
        <v>3</v>
      </c>
      <c r="L29" s="135">
        <v>4</v>
      </c>
      <c r="M29" s="135">
        <v>5</v>
      </c>
      <c r="N29" s="135">
        <v>6</v>
      </c>
      <c r="O29" s="135">
        <v>7</v>
      </c>
      <c r="P29" s="133">
        <v>8</v>
      </c>
      <c r="Q29" s="133">
        <v>9</v>
      </c>
      <c r="R29" s="126"/>
      <c r="S29" s="128">
        <v>37</v>
      </c>
      <c r="T29" s="136">
        <v>7</v>
      </c>
      <c r="U29" s="131">
        <v>8</v>
      </c>
      <c r="V29" s="136">
        <v>9</v>
      </c>
      <c r="W29" s="136">
        <v>10</v>
      </c>
      <c r="X29" s="136">
        <v>11</v>
      </c>
      <c r="Y29" s="133">
        <v>12</v>
      </c>
      <c r="Z29" s="133">
        <v>13</v>
      </c>
      <c r="AC29" s="49"/>
      <c r="AD29" s="80"/>
      <c r="AE29" s="80"/>
      <c r="AF29" s="32"/>
      <c r="AH29" s="1" t="s">
        <v>140</v>
      </c>
      <c r="AI29" s="1" t="s">
        <v>133</v>
      </c>
      <c r="AK29" s="1">
        <f t="shared" si="3"/>
        <v>0</v>
      </c>
    </row>
    <row r="30" spans="1:37" s="1" customFormat="1" ht="16.5" thickTop="1" thickBot="1">
      <c r="A30" s="128">
        <v>29</v>
      </c>
      <c r="B30" s="132">
        <v>13</v>
      </c>
      <c r="C30" s="132">
        <v>14</v>
      </c>
      <c r="D30" s="132">
        <v>15</v>
      </c>
      <c r="E30" s="132">
        <v>16</v>
      </c>
      <c r="F30" s="132">
        <v>17</v>
      </c>
      <c r="G30" s="133">
        <v>18</v>
      </c>
      <c r="H30" s="133">
        <v>19</v>
      </c>
      <c r="I30"/>
      <c r="J30" s="128">
        <v>33</v>
      </c>
      <c r="K30" s="135">
        <v>10</v>
      </c>
      <c r="L30" s="135">
        <v>11</v>
      </c>
      <c r="M30" s="135">
        <v>12</v>
      </c>
      <c r="N30" s="135">
        <v>13</v>
      </c>
      <c r="O30" s="136">
        <v>14</v>
      </c>
      <c r="P30" s="131">
        <v>15</v>
      </c>
      <c r="Q30" s="133">
        <v>16</v>
      </c>
      <c r="R30" s="126"/>
      <c r="S30" s="128">
        <v>38</v>
      </c>
      <c r="T30" s="137">
        <v>14</v>
      </c>
      <c r="U30" s="137">
        <v>15</v>
      </c>
      <c r="V30" s="137">
        <v>16</v>
      </c>
      <c r="W30" s="137">
        <v>17</v>
      </c>
      <c r="X30" s="144">
        <v>18</v>
      </c>
      <c r="Y30" s="138">
        <v>19</v>
      </c>
      <c r="Z30" s="138">
        <v>20</v>
      </c>
      <c r="AC30" s="49" t="s">
        <v>123</v>
      </c>
      <c r="AD30" s="49"/>
      <c r="AE30" s="49"/>
      <c r="AH30" s="1" t="s">
        <v>144</v>
      </c>
      <c r="AI30" s="1" t="s">
        <v>145</v>
      </c>
      <c r="AJ30" s="1">
        <v>12</v>
      </c>
      <c r="AK30" s="1">
        <f t="shared" si="3"/>
        <v>1.5</v>
      </c>
    </row>
    <row r="31" spans="1:37" s="1" customFormat="1" ht="16.5" thickTop="1" thickBot="1">
      <c r="A31" s="128">
        <v>30</v>
      </c>
      <c r="B31" s="132">
        <v>20</v>
      </c>
      <c r="C31" s="132">
        <v>21</v>
      </c>
      <c r="D31" s="132">
        <v>22</v>
      </c>
      <c r="E31" s="135">
        <v>23</v>
      </c>
      <c r="F31" s="132">
        <v>24</v>
      </c>
      <c r="G31" s="131">
        <v>25</v>
      </c>
      <c r="H31" s="133">
        <v>26</v>
      </c>
      <c r="I31"/>
      <c r="J31" s="128">
        <v>34</v>
      </c>
      <c r="K31" s="135">
        <v>17</v>
      </c>
      <c r="L31" s="135">
        <v>18</v>
      </c>
      <c r="M31" s="135">
        <v>19</v>
      </c>
      <c r="N31" s="135">
        <v>20</v>
      </c>
      <c r="O31" s="135">
        <v>21</v>
      </c>
      <c r="P31" s="133">
        <v>22</v>
      </c>
      <c r="Q31" s="133">
        <v>23</v>
      </c>
      <c r="R31" s="126"/>
      <c r="S31" s="128">
        <v>39</v>
      </c>
      <c r="T31" s="113">
        <v>21</v>
      </c>
      <c r="U31" s="113">
        <v>22</v>
      </c>
      <c r="V31" s="113">
        <v>23</v>
      </c>
      <c r="W31" s="113">
        <v>24</v>
      </c>
      <c r="X31" s="113">
        <v>25</v>
      </c>
      <c r="Y31" s="97">
        <v>26</v>
      </c>
      <c r="Z31" s="97">
        <v>27</v>
      </c>
      <c r="AC31" s="49" t="s">
        <v>124</v>
      </c>
      <c r="AD31" s="49"/>
      <c r="AE31" s="49"/>
      <c r="AH31" s="1" t="s">
        <v>146</v>
      </c>
      <c r="AI31" s="1" t="s">
        <v>147</v>
      </c>
      <c r="AJ31" s="1">
        <v>40</v>
      </c>
      <c r="AK31" s="1">
        <f t="shared" si="3"/>
        <v>5</v>
      </c>
    </row>
    <row r="32" spans="1:37" s="1" customFormat="1" ht="16.5" thickTop="1" thickBot="1">
      <c r="A32" s="128">
        <v>31</v>
      </c>
      <c r="B32" s="132">
        <v>27</v>
      </c>
      <c r="C32" s="132">
        <v>28</v>
      </c>
      <c r="D32" s="132">
        <v>29</v>
      </c>
      <c r="E32" s="132">
        <v>30</v>
      </c>
      <c r="F32" s="132">
        <v>31</v>
      </c>
      <c r="G32" s="133"/>
      <c r="H32" s="133"/>
      <c r="I32"/>
      <c r="J32" s="128">
        <v>35</v>
      </c>
      <c r="K32" s="132">
        <v>24</v>
      </c>
      <c r="L32" s="132">
        <v>25</v>
      </c>
      <c r="M32" s="132">
        <v>26</v>
      </c>
      <c r="N32" s="132">
        <v>27</v>
      </c>
      <c r="O32" s="132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  <c r="AC32" s="1" t="s">
        <v>125</v>
      </c>
      <c r="AH32" s="1" t="s">
        <v>150</v>
      </c>
      <c r="AI32" s="1" t="s">
        <v>153</v>
      </c>
      <c r="AJ32" s="1">
        <v>4</v>
      </c>
      <c r="AK32" s="1">
        <f t="shared" si="3"/>
        <v>0.5</v>
      </c>
    </row>
    <row r="33" spans="1:37" s="1" customFormat="1" ht="16.5" thickTop="1" thickBot="1">
      <c r="A33" s="128"/>
      <c r="B33" s="129"/>
      <c r="C33" s="129"/>
      <c r="D33" s="129"/>
      <c r="E33" s="134" t="str">
        <f t="shared" si="5"/>
        <v/>
      </c>
      <c r="F33" s="134" t="str">
        <f t="shared" si="5"/>
        <v/>
      </c>
      <c r="G33" s="134" t="str">
        <f t="shared" si="5"/>
        <v/>
      </c>
      <c r="H33" s="129" t="str">
        <f t="shared" si="5"/>
        <v/>
      </c>
      <c r="I33"/>
      <c r="J33" s="128">
        <v>36</v>
      </c>
      <c r="K33" s="135">
        <f t="shared" si="6"/>
        <v>44074</v>
      </c>
      <c r="L33" s="134" t="str">
        <f t="shared" si="6"/>
        <v/>
      </c>
      <c r="M33" s="134" t="str">
        <f t="shared" si="6"/>
        <v/>
      </c>
      <c r="N33" s="134" t="str">
        <f t="shared" si="6"/>
        <v/>
      </c>
      <c r="O33" s="134" t="str">
        <f t="shared" si="6"/>
        <v/>
      </c>
      <c r="P33" s="134" t="str">
        <f t="shared" si="6"/>
        <v/>
      </c>
      <c r="Q33" s="134" t="str">
        <f t="shared" si="6"/>
        <v/>
      </c>
      <c r="R33" s="126"/>
      <c r="T33" s="129"/>
      <c r="U33" s="134"/>
      <c r="V33" s="134" t="str">
        <f t="shared" si="7"/>
        <v/>
      </c>
      <c r="W33" s="134" t="str">
        <f t="shared" si="7"/>
        <v/>
      </c>
      <c r="X33" s="134" t="str">
        <f t="shared" si="7"/>
        <v/>
      </c>
      <c r="Y33" s="134" t="str">
        <f t="shared" si="7"/>
        <v/>
      </c>
      <c r="Z33" s="134" t="str">
        <f t="shared" si="7"/>
        <v/>
      </c>
      <c r="AH33" s="1" t="s">
        <v>151</v>
      </c>
      <c r="AI33" s="1" t="s">
        <v>153</v>
      </c>
      <c r="AJ33" s="1">
        <v>4</v>
      </c>
      <c r="AK33" s="1">
        <f t="shared" si="3"/>
        <v>0.5</v>
      </c>
    </row>
    <row r="34" spans="1:37" s="1" customFormat="1" ht="15.75" thickTop="1">
      <c r="I34"/>
      <c r="J34" s="26"/>
      <c r="R34" s="126"/>
      <c r="AH34" s="1" t="s">
        <v>152</v>
      </c>
      <c r="AI34" s="1" t="s">
        <v>154</v>
      </c>
      <c r="AJ34" s="1">
        <v>29</v>
      </c>
      <c r="AK34" s="1">
        <f>AJ34/8</f>
        <v>3.625</v>
      </c>
    </row>
    <row r="35" spans="1:37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7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7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8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8"/>
        <v/>
      </c>
      <c r="M37" s="129" t="str">
        <f t="shared" si="8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9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9"/>
        <v>44166</v>
      </c>
      <c r="V37" s="135">
        <f t="shared" si="9"/>
        <v>44167</v>
      </c>
      <c r="W37" s="135">
        <f t="shared" si="9"/>
        <v>44168</v>
      </c>
      <c r="X37" s="135">
        <f t="shared" si="9"/>
        <v>44169</v>
      </c>
      <c r="Y37" s="133">
        <v>5</v>
      </c>
      <c r="Z37" s="131">
        <v>6</v>
      </c>
      <c r="AJ37" s="1">
        <f>SUM(AJ23:AJ34)</f>
        <v>127</v>
      </c>
      <c r="AK37" s="1">
        <f>AJ37/8</f>
        <v>15.875</v>
      </c>
    </row>
    <row r="38" spans="1:37" s="1" customFormat="1" ht="16.5" thickTop="1" thickBot="1">
      <c r="A38" s="128">
        <v>41</v>
      </c>
      <c r="B38" s="132">
        <v>5</v>
      </c>
      <c r="C38" s="132">
        <v>6</v>
      </c>
      <c r="D38" s="132">
        <v>7</v>
      </c>
      <c r="E38" s="132">
        <v>8</v>
      </c>
      <c r="F38" s="132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2">
        <v>3</v>
      </c>
      <c r="M38" s="132">
        <v>4</v>
      </c>
      <c r="N38" s="132">
        <v>5</v>
      </c>
      <c r="O38" s="132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2">
        <v>9</v>
      </c>
      <c r="W38" s="132">
        <v>10</v>
      </c>
      <c r="X38" s="132">
        <v>11</v>
      </c>
      <c r="Y38" s="133">
        <v>12</v>
      </c>
      <c r="Z38" s="133">
        <v>13</v>
      </c>
    </row>
    <row r="39" spans="1:37" s="1" customFormat="1" ht="16.5" thickTop="1" thickBot="1">
      <c r="A39" s="128">
        <v>42</v>
      </c>
      <c r="B39" s="131">
        <v>12</v>
      </c>
      <c r="C39" s="132">
        <v>13</v>
      </c>
      <c r="D39" s="132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7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5">
        <v>21</v>
      </c>
      <c r="U40" s="135">
        <v>22</v>
      </c>
      <c r="V40" s="135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7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5">
        <v>28</v>
      </c>
      <c r="U41" s="135">
        <v>29</v>
      </c>
      <c r="V41" s="135">
        <v>30</v>
      </c>
      <c r="W41" s="136">
        <v>31</v>
      </c>
      <c r="X41" s="129"/>
      <c r="Y41" s="133"/>
      <c r="Z41" s="133"/>
    </row>
    <row r="42" spans="1:37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8"/>
        <v/>
      </c>
      <c r="M42" s="134" t="str">
        <f t="shared" si="8"/>
        <v/>
      </c>
      <c r="N42" s="134" t="str">
        <f t="shared" si="8"/>
        <v/>
      </c>
      <c r="O42" s="134" t="str">
        <f t="shared" si="8"/>
        <v/>
      </c>
      <c r="P42" s="134" t="str">
        <f t="shared" si="8"/>
        <v/>
      </c>
      <c r="Q42" s="134" t="str">
        <f t="shared" si="8"/>
        <v/>
      </c>
      <c r="R42" s="126"/>
      <c r="S42" s="38">
        <v>53</v>
      </c>
      <c r="T42" s="129"/>
      <c r="U42" s="129"/>
      <c r="V42" s="134" t="str">
        <f t="shared" si="9"/>
        <v/>
      </c>
      <c r="W42" s="134" t="str">
        <f t="shared" si="9"/>
        <v/>
      </c>
      <c r="X42" s="134" t="str">
        <f t="shared" si="9"/>
        <v/>
      </c>
      <c r="Y42" s="134" t="str">
        <f t="shared" si="9"/>
        <v/>
      </c>
      <c r="Z42" s="134" t="str">
        <f t="shared" si="9"/>
        <v/>
      </c>
    </row>
    <row r="43" spans="1:37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7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7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7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7">
      <c r="B47" s="9">
        <v>4</v>
      </c>
      <c r="C47" s="9">
        <v>5</v>
      </c>
      <c r="D47" s="158">
        <v>6</v>
      </c>
      <c r="E47" s="9">
        <v>7</v>
      </c>
      <c r="F47" s="9">
        <v>8</v>
      </c>
      <c r="G47" s="95">
        <v>9</v>
      </c>
      <c r="H47" s="95">
        <v>10</v>
      </c>
    </row>
    <row r="48" spans="1:37" ht="12.75" customHeight="1">
      <c r="B48" s="9">
        <v>13</v>
      </c>
      <c r="C48" s="9">
        <v>14</v>
      </c>
      <c r="D48" s="9">
        <v>15</v>
      </c>
      <c r="E48" s="9">
        <v>16</v>
      </c>
      <c r="F48" s="9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10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10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10"/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97" priority="1" stopIfTrue="1" operator="equal">
      <formula>""</formula>
    </cfRule>
    <cfRule type="cellIs" dxfId="96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99">
    <tabColor theme="5" tint="-0.249977111117893"/>
    <pageSetUpPr fitToPage="1"/>
  </sheetPr>
  <dimension ref="A1:AS51"/>
  <sheetViews>
    <sheetView showGridLines="0" topLeftCell="A1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248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29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7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12</v>
      </c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/>
      <c r="Q10" s="133"/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5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223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5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2020</v>
      </c>
      <c r="AD17" s="233">
        <v>-1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77" t="s">
        <v>22</v>
      </c>
      <c r="AD19" s="237">
        <f>AD18+AD17</f>
        <v>29</v>
      </c>
      <c r="AE19" s="237"/>
    </row>
    <row r="20" spans="1:32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2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32">
        <v>12</v>
      </c>
      <c r="C21" s="132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35">
        <v>10</v>
      </c>
      <c r="L21" s="135">
        <v>11</v>
      </c>
      <c r="M21" s="135">
        <v>12</v>
      </c>
      <c r="N21" s="172">
        <v>13</v>
      </c>
      <c r="O21" s="136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6">
        <v>19</v>
      </c>
      <c r="C22" s="136">
        <v>20</v>
      </c>
      <c r="D22" s="136">
        <v>21</v>
      </c>
      <c r="E22" s="136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26</v>
      </c>
      <c r="C23" s="93">
        <v>27</v>
      </c>
      <c r="D23" s="93">
        <v>28</v>
      </c>
      <c r="E23" s="93">
        <v>29</v>
      </c>
      <c r="F23" s="93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2">
        <v>21</v>
      </c>
      <c r="U23" s="132">
        <v>22</v>
      </c>
      <c r="V23" s="132">
        <v>23</v>
      </c>
      <c r="W23" s="132">
        <v>24</v>
      </c>
      <c r="X23" s="132">
        <v>25</v>
      </c>
      <c r="Y23" s="171">
        <v>26</v>
      </c>
      <c r="Z23" s="171">
        <v>27</v>
      </c>
      <c r="AC23" s="48">
        <v>2021</v>
      </c>
      <c r="AD23" s="237">
        <f>CONTARPORCOLOR(AC8,B10:Z51)</f>
        <v>30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55">
        <f>AD19-AD23</f>
        <v>-1</v>
      </c>
      <c r="AE24" s="255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5">
        <v>1</v>
      </c>
      <c r="F28" s="135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5">
        <v>1</v>
      </c>
      <c r="W28" s="135">
        <v>2</v>
      </c>
      <c r="X28" s="135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5</v>
      </c>
      <c r="C29" s="132">
        <v>6</v>
      </c>
      <c r="D29" s="132">
        <v>7</v>
      </c>
      <c r="E29" s="132">
        <v>8</v>
      </c>
      <c r="F29" s="132">
        <v>9</v>
      </c>
      <c r="G29" s="171">
        <v>10</v>
      </c>
      <c r="H29" s="171">
        <v>11</v>
      </c>
      <c r="I29"/>
      <c r="J29" s="128">
        <v>32</v>
      </c>
      <c r="K29" s="132">
        <v>2</v>
      </c>
      <c r="L29" s="132">
        <v>3</v>
      </c>
      <c r="M29" s="132">
        <v>4</v>
      </c>
      <c r="N29" s="132">
        <v>5</v>
      </c>
      <c r="O29" s="132">
        <v>6</v>
      </c>
      <c r="P29" s="171">
        <v>7</v>
      </c>
      <c r="Q29" s="171">
        <v>8</v>
      </c>
      <c r="R29" s="126"/>
      <c r="S29" s="128">
        <v>37</v>
      </c>
      <c r="T29" s="135">
        <v>6</v>
      </c>
      <c r="U29" s="135">
        <v>7</v>
      </c>
      <c r="V29" s="172">
        <v>8</v>
      </c>
      <c r="W29" s="136">
        <v>9</v>
      </c>
      <c r="X29" s="136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12</v>
      </c>
      <c r="C30" s="132">
        <v>13</v>
      </c>
      <c r="D30" s="132">
        <v>14</v>
      </c>
      <c r="E30" s="132">
        <v>15</v>
      </c>
      <c r="F30" s="132">
        <v>16</v>
      </c>
      <c r="G30" s="171">
        <v>17</v>
      </c>
      <c r="H30" s="171">
        <v>18</v>
      </c>
      <c r="I30"/>
      <c r="J30" s="128">
        <v>33</v>
      </c>
      <c r="K30" s="132">
        <v>9</v>
      </c>
      <c r="L30" s="132">
        <v>10</v>
      </c>
      <c r="M30" s="132">
        <v>11</v>
      </c>
      <c r="N30" s="132">
        <v>12</v>
      </c>
      <c r="O30" s="132">
        <v>13</v>
      </c>
      <c r="P30" s="171">
        <v>14</v>
      </c>
      <c r="Q30" s="171">
        <v>15</v>
      </c>
      <c r="R30" s="126"/>
      <c r="S30" s="128">
        <v>38</v>
      </c>
      <c r="T30" s="137">
        <v>13</v>
      </c>
      <c r="U30" s="137">
        <v>14</v>
      </c>
      <c r="V30" s="137">
        <v>15</v>
      </c>
      <c r="W30" s="137">
        <v>16</v>
      </c>
      <c r="X30" s="144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19</v>
      </c>
      <c r="C31" s="132">
        <v>20</v>
      </c>
      <c r="D31" s="132">
        <v>21</v>
      </c>
      <c r="E31" s="132">
        <v>22</v>
      </c>
      <c r="F31" s="132">
        <v>23</v>
      </c>
      <c r="G31" s="171">
        <v>24</v>
      </c>
      <c r="H31" s="171">
        <v>25</v>
      </c>
      <c r="I31"/>
      <c r="J31" s="128">
        <v>34</v>
      </c>
      <c r="K31" s="179">
        <v>16</v>
      </c>
      <c r="L31" s="135">
        <v>17</v>
      </c>
      <c r="M31" s="135">
        <v>18</v>
      </c>
      <c r="N31" s="135">
        <v>19</v>
      </c>
      <c r="O31" s="135">
        <v>20</v>
      </c>
      <c r="P31" s="171">
        <v>21</v>
      </c>
      <c r="Q31" s="171">
        <v>22</v>
      </c>
      <c r="R31" s="126"/>
      <c r="S31" s="128">
        <v>39</v>
      </c>
      <c r="T31" s="113">
        <v>20</v>
      </c>
      <c r="U31" s="113">
        <v>21</v>
      </c>
      <c r="V31" s="113">
        <v>22</v>
      </c>
      <c r="W31" s="113">
        <v>23</v>
      </c>
      <c r="X31" s="113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5">
        <v>26</v>
      </c>
      <c r="C32" s="132">
        <v>27</v>
      </c>
      <c r="D32" s="132">
        <v>28</v>
      </c>
      <c r="E32" s="132">
        <v>29</v>
      </c>
      <c r="F32" s="132">
        <v>30</v>
      </c>
      <c r="G32" s="171">
        <v>31</v>
      </c>
      <c r="H32" s="171"/>
      <c r="I32"/>
      <c r="J32" s="128">
        <v>35</v>
      </c>
      <c r="K32" s="135">
        <v>23</v>
      </c>
      <c r="L32" s="135">
        <v>24</v>
      </c>
      <c r="M32" s="135">
        <v>25</v>
      </c>
      <c r="N32" s="135">
        <v>26</v>
      </c>
      <c r="O32" s="135">
        <v>27</v>
      </c>
      <c r="P32" s="171">
        <v>28</v>
      </c>
      <c r="Q32" s="171">
        <v>29</v>
      </c>
      <c r="R32" s="126"/>
      <c r="S32" s="128">
        <v>40</v>
      </c>
      <c r="T32" s="136">
        <v>27</v>
      </c>
      <c r="U32" s="136">
        <v>28</v>
      </c>
      <c r="V32" s="136">
        <v>29</v>
      </c>
      <c r="W32" s="136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v>30</v>
      </c>
      <c r="L33" s="135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6">
        <v>1</v>
      </c>
      <c r="G37" s="171">
        <v>2</v>
      </c>
      <c r="H37" s="171">
        <v>3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5">
        <v>7</v>
      </c>
      <c r="V38" s="172">
        <v>8</v>
      </c>
      <c r="W38" s="135">
        <v>9</v>
      </c>
      <c r="X38" s="135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6">
        <v>11</v>
      </c>
      <c r="C39" s="172">
        <v>12</v>
      </c>
      <c r="D39" s="135">
        <v>13</v>
      </c>
      <c r="E39" s="135">
        <v>14</v>
      </c>
      <c r="F39" s="135">
        <v>15</v>
      </c>
      <c r="G39" s="171">
        <v>16</v>
      </c>
      <c r="H39" s="171">
        <v>17</v>
      </c>
      <c r="I39"/>
      <c r="J39" s="128">
        <v>46</v>
      </c>
      <c r="K39" s="132">
        <v>8</v>
      </c>
      <c r="L39" s="132">
        <v>9</v>
      </c>
      <c r="M39" s="132">
        <v>10</v>
      </c>
      <c r="N39" s="132">
        <v>11</v>
      </c>
      <c r="O39" s="132">
        <v>12</v>
      </c>
      <c r="P39" s="171">
        <v>13</v>
      </c>
      <c r="Q39" s="171">
        <v>14</v>
      </c>
      <c r="R39" s="126"/>
      <c r="S39" s="128">
        <v>51</v>
      </c>
      <c r="T39" s="136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6">
        <v>20</v>
      </c>
      <c r="U40" s="136">
        <v>21</v>
      </c>
      <c r="V40" s="136">
        <v>22</v>
      </c>
      <c r="W40" s="136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5">
        <v>27</v>
      </c>
      <c r="U41" s="135">
        <v>28</v>
      </c>
      <c r="V41" s="135">
        <v>29</v>
      </c>
      <c r="W41" s="135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9">
        <v>3</v>
      </c>
      <c r="C47" s="9">
        <v>4</v>
      </c>
      <c r="D47" s="9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95" priority="1" stopIfTrue="1" operator="equal">
      <formula>""</formula>
    </cfRule>
    <cfRule type="cellIs" dxfId="94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100">
    <tabColor rgb="FF00B0F0"/>
    <pageSetUpPr fitToPage="1"/>
  </sheetPr>
  <dimension ref="A1:AS51"/>
  <sheetViews>
    <sheetView showGridLines="0" topLeftCell="A9" zoomScale="85" zoomScaleNormal="85" workbookViewId="0">
      <selection activeCell="AD25" sqref="AD25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250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37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7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13</v>
      </c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/>
      <c r="Q10" s="133"/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4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222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5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2020</v>
      </c>
      <c r="AD17" s="233">
        <v>7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77" t="s">
        <v>22</v>
      </c>
      <c r="AD19" s="237">
        <f>AD18+AD17</f>
        <v>37</v>
      </c>
      <c r="AE19" s="237"/>
    </row>
    <row r="20" spans="1:32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2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32">
        <v>12</v>
      </c>
      <c r="C21" s="132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35">
        <v>10</v>
      </c>
      <c r="L21" s="135">
        <v>11</v>
      </c>
      <c r="M21" s="135">
        <v>12</v>
      </c>
      <c r="N21" s="172">
        <v>13</v>
      </c>
      <c r="O21" s="136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2">
        <v>19</v>
      </c>
      <c r="C22" s="132">
        <v>20</v>
      </c>
      <c r="D22" s="132">
        <v>21</v>
      </c>
      <c r="E22" s="132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114">
        <v>26</v>
      </c>
      <c r="C23" s="114">
        <v>27</v>
      </c>
      <c r="D23" s="114">
        <v>28</v>
      </c>
      <c r="E23" s="114">
        <v>29</v>
      </c>
      <c r="F23" s="114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6">
        <v>21</v>
      </c>
      <c r="U23" s="136">
        <v>22</v>
      </c>
      <c r="V23" s="136">
        <v>23</v>
      </c>
      <c r="W23" s="136">
        <v>24</v>
      </c>
      <c r="X23" s="136">
        <v>25</v>
      </c>
      <c r="Y23" s="171">
        <v>26</v>
      </c>
      <c r="Z23" s="171">
        <v>27</v>
      </c>
      <c r="AC23" s="48">
        <v>2021</v>
      </c>
      <c r="AD23" s="237">
        <f>CONTARPORCOLOR(AC8,B10:Z51)</f>
        <v>36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55">
        <f>AD19-AD23</f>
        <v>1</v>
      </c>
      <c r="AE24" s="255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5">
        <v>1</v>
      </c>
      <c r="F28" s="135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5">
        <v>1</v>
      </c>
      <c r="W28" s="135">
        <v>2</v>
      </c>
      <c r="X28" s="135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5</v>
      </c>
      <c r="C29" s="132">
        <v>6</v>
      </c>
      <c r="D29" s="132">
        <v>7</v>
      </c>
      <c r="E29" s="132">
        <v>8</v>
      </c>
      <c r="F29" s="132">
        <v>9</v>
      </c>
      <c r="G29" s="171">
        <v>10</v>
      </c>
      <c r="H29" s="171">
        <v>11</v>
      </c>
      <c r="I29"/>
      <c r="J29" s="128">
        <v>32</v>
      </c>
      <c r="K29" s="132">
        <v>2</v>
      </c>
      <c r="L29" s="132">
        <v>3</v>
      </c>
      <c r="M29" s="132">
        <v>4</v>
      </c>
      <c r="N29" s="132">
        <v>5</v>
      </c>
      <c r="O29" s="132">
        <v>6</v>
      </c>
      <c r="P29" s="171">
        <v>7</v>
      </c>
      <c r="Q29" s="171">
        <v>8</v>
      </c>
      <c r="R29" s="126"/>
      <c r="S29" s="128">
        <v>37</v>
      </c>
      <c r="T29" s="136">
        <v>6</v>
      </c>
      <c r="U29" s="136">
        <v>7</v>
      </c>
      <c r="V29" s="172">
        <v>8</v>
      </c>
      <c r="W29" s="135">
        <v>9</v>
      </c>
      <c r="X29" s="135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12</v>
      </c>
      <c r="C30" s="132">
        <v>13</v>
      </c>
      <c r="D30" s="132">
        <v>14</v>
      </c>
      <c r="E30" s="132">
        <v>15</v>
      </c>
      <c r="F30" s="132">
        <v>16</v>
      </c>
      <c r="G30" s="171">
        <v>17</v>
      </c>
      <c r="H30" s="171">
        <v>18</v>
      </c>
      <c r="I30"/>
      <c r="J30" s="128">
        <v>33</v>
      </c>
      <c r="K30" s="135">
        <v>9</v>
      </c>
      <c r="L30" s="135">
        <v>10</v>
      </c>
      <c r="M30" s="135">
        <v>11</v>
      </c>
      <c r="N30" s="135">
        <v>12</v>
      </c>
      <c r="O30" s="135">
        <v>13</v>
      </c>
      <c r="P30" s="171">
        <v>14</v>
      </c>
      <c r="Q30" s="171">
        <v>15</v>
      </c>
      <c r="R30" s="126"/>
      <c r="S30" s="128">
        <v>38</v>
      </c>
      <c r="T30" s="137">
        <v>13</v>
      </c>
      <c r="U30" s="137">
        <v>14</v>
      </c>
      <c r="V30" s="137">
        <v>15</v>
      </c>
      <c r="W30" s="137">
        <v>16</v>
      </c>
      <c r="X30" s="137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19</v>
      </c>
      <c r="C31" s="132">
        <v>20</v>
      </c>
      <c r="D31" s="132">
        <v>21</v>
      </c>
      <c r="E31" s="132">
        <v>22</v>
      </c>
      <c r="F31" s="132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6">
        <v>17</v>
      </c>
      <c r="M31" s="136">
        <v>18</v>
      </c>
      <c r="N31" s="136">
        <v>19</v>
      </c>
      <c r="O31" s="136">
        <v>20</v>
      </c>
      <c r="P31" s="171">
        <v>21</v>
      </c>
      <c r="Q31" s="171">
        <v>22</v>
      </c>
      <c r="R31" s="126"/>
      <c r="S31" s="128">
        <v>39</v>
      </c>
      <c r="T31" s="92">
        <v>20</v>
      </c>
      <c r="U31" s="92">
        <v>21</v>
      </c>
      <c r="V31" s="92">
        <v>22</v>
      </c>
      <c r="W31" s="92">
        <v>23</v>
      </c>
      <c r="X31" s="92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5">
        <v>26</v>
      </c>
      <c r="C32" s="132">
        <v>27</v>
      </c>
      <c r="D32" s="132">
        <v>28</v>
      </c>
      <c r="E32" s="132">
        <v>29</v>
      </c>
      <c r="F32" s="132">
        <v>30</v>
      </c>
      <c r="G32" s="171">
        <v>31</v>
      </c>
      <c r="H32" s="171"/>
      <c r="I32"/>
      <c r="J32" s="128">
        <v>35</v>
      </c>
      <c r="K32" s="136">
        <v>23</v>
      </c>
      <c r="L32" s="136">
        <v>24</v>
      </c>
      <c r="M32" s="136">
        <v>25</v>
      </c>
      <c r="N32" s="136">
        <v>26</v>
      </c>
      <c r="O32" s="136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v>30</v>
      </c>
      <c r="L33" s="135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5">
        <v>7</v>
      </c>
      <c r="V38" s="172">
        <v>8</v>
      </c>
      <c r="W38" s="136">
        <v>9</v>
      </c>
      <c r="X38" s="136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6">
        <v>11</v>
      </c>
      <c r="C39" s="172">
        <v>12</v>
      </c>
      <c r="D39" s="135">
        <v>13</v>
      </c>
      <c r="E39" s="135">
        <v>14</v>
      </c>
      <c r="F39" s="135">
        <v>15</v>
      </c>
      <c r="G39" s="171">
        <v>16</v>
      </c>
      <c r="H39" s="171">
        <v>17</v>
      </c>
      <c r="I39"/>
      <c r="J39" s="128">
        <v>46</v>
      </c>
      <c r="K39" s="132">
        <v>8</v>
      </c>
      <c r="L39" s="132">
        <v>9</v>
      </c>
      <c r="M39" s="132">
        <v>10</v>
      </c>
      <c r="N39" s="132">
        <v>11</v>
      </c>
      <c r="O39" s="132">
        <v>12</v>
      </c>
      <c r="P39" s="171">
        <v>13</v>
      </c>
      <c r="Q39" s="171">
        <v>14</v>
      </c>
      <c r="R39" s="126"/>
      <c r="S39" s="128">
        <v>51</v>
      </c>
      <c r="T39" s="135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5">
        <v>20</v>
      </c>
      <c r="U40" s="135">
        <v>21</v>
      </c>
      <c r="V40" s="135">
        <v>22</v>
      </c>
      <c r="W40" s="135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5">
        <v>27</v>
      </c>
      <c r="U41" s="135">
        <v>28</v>
      </c>
      <c r="V41" s="135">
        <v>29</v>
      </c>
      <c r="W41" s="135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9">
        <v>3</v>
      </c>
      <c r="C47" s="9">
        <v>4</v>
      </c>
      <c r="D47" s="9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9">
        <v>13</v>
      </c>
      <c r="C48" s="9">
        <v>14</v>
      </c>
      <c r="D48" s="9">
        <v>15</v>
      </c>
      <c r="E48" s="9">
        <v>16</v>
      </c>
      <c r="F48" s="9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93" priority="1" stopIfTrue="1" operator="equal">
      <formula>""</formula>
    </cfRule>
    <cfRule type="cellIs" dxfId="92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70">
    <tabColor theme="4" tint="-0.249977111117893"/>
    <pageSetUpPr fitToPage="1"/>
  </sheetPr>
  <dimension ref="A1:AS51"/>
  <sheetViews>
    <sheetView showGridLines="0" zoomScale="70" zoomScaleNormal="70" workbookViewId="0">
      <selection activeCell="AD17" sqref="AD17:AE17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189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33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32">
        <v>2</v>
      </c>
      <c r="F10" s="13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-4</v>
      </c>
      <c r="AS12" s="56"/>
    </row>
    <row r="13" spans="1:45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2">
        <v>21</v>
      </c>
      <c r="P13" s="133">
        <v>22</v>
      </c>
      <c r="Q13" s="133">
        <v>23</v>
      </c>
      <c r="R13" s="34"/>
      <c r="S13" s="128">
        <v>12</v>
      </c>
      <c r="T13" s="132">
        <v>16</v>
      </c>
      <c r="U13" s="132">
        <v>17</v>
      </c>
      <c r="V13" s="132">
        <v>18</v>
      </c>
      <c r="W13" s="132">
        <v>19</v>
      </c>
      <c r="X13" s="132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6">
        <v>23</v>
      </c>
      <c r="U14" s="136">
        <v>24</v>
      </c>
      <c r="V14" s="136">
        <v>25</v>
      </c>
      <c r="W14" s="136">
        <v>26</v>
      </c>
      <c r="X14" s="136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214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3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33</v>
      </c>
      <c r="AE19" s="237"/>
    </row>
    <row r="20" spans="1:32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5">
        <v>20</v>
      </c>
      <c r="C22" s="135">
        <v>21</v>
      </c>
      <c r="D22" s="135">
        <v>22</v>
      </c>
      <c r="E22" s="131">
        <v>23</v>
      </c>
      <c r="F22" s="135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2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5">
        <v>22</v>
      </c>
      <c r="U23" s="135">
        <v>23</v>
      </c>
      <c r="V23" s="135">
        <v>24</v>
      </c>
      <c r="W23" s="135">
        <v>25</v>
      </c>
      <c r="X23" s="135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26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59">
        <v>29</v>
      </c>
      <c r="U24" s="159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7</v>
      </c>
      <c r="AE24" s="231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 t="s">
        <v>215</v>
      </c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59">
        <v>1</v>
      </c>
      <c r="E28" s="159">
        <f t="shared" si="4"/>
        <v>44014</v>
      </c>
      <c r="F28" s="159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5">
        <f t="shared" si="6"/>
        <v>44075</v>
      </c>
      <c r="V28" s="135">
        <f t="shared" si="6"/>
        <v>44076</v>
      </c>
      <c r="W28" s="135">
        <f t="shared" si="6"/>
        <v>44077</v>
      </c>
      <c r="X28" s="135">
        <f t="shared" si="6"/>
        <v>44078</v>
      </c>
      <c r="Y28" s="133">
        <v>5</v>
      </c>
      <c r="Z28" s="133">
        <v>6</v>
      </c>
      <c r="AC28" s="49"/>
      <c r="AD28" s="81"/>
      <c r="AE28" s="81"/>
    </row>
    <row r="29" spans="1:32" s="1" customFormat="1" ht="16.5" thickTop="1" thickBot="1">
      <c r="A29" s="128">
        <v>28</v>
      </c>
      <c r="B29" s="159">
        <v>6</v>
      </c>
      <c r="C29" s="159">
        <v>7</v>
      </c>
      <c r="D29" s="159">
        <v>8</v>
      </c>
      <c r="E29" s="159">
        <v>9</v>
      </c>
      <c r="F29" s="159">
        <v>10</v>
      </c>
      <c r="G29" s="133">
        <v>11</v>
      </c>
      <c r="H29" s="133">
        <v>12</v>
      </c>
      <c r="I29"/>
      <c r="J29" s="128">
        <v>32</v>
      </c>
      <c r="K29" s="132">
        <v>3</v>
      </c>
      <c r="L29" s="132">
        <v>4</v>
      </c>
      <c r="M29" s="132">
        <v>5</v>
      </c>
      <c r="N29" s="132">
        <v>6</v>
      </c>
      <c r="O29" s="132">
        <v>7</v>
      </c>
      <c r="P29" s="133">
        <v>8</v>
      </c>
      <c r="Q29" s="133">
        <v>9</v>
      </c>
      <c r="R29" s="126"/>
      <c r="S29" s="128">
        <v>37</v>
      </c>
      <c r="T29" s="135">
        <v>7</v>
      </c>
      <c r="U29" s="131">
        <v>8</v>
      </c>
      <c r="V29" s="135">
        <v>9</v>
      </c>
      <c r="W29" s="135">
        <v>10</v>
      </c>
      <c r="X29" s="135">
        <v>11</v>
      </c>
      <c r="Y29" s="133">
        <v>12</v>
      </c>
      <c r="Z29" s="133">
        <v>13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45">
        <v>13</v>
      </c>
      <c r="C30" s="135">
        <v>14</v>
      </c>
      <c r="D30" s="135">
        <v>15</v>
      </c>
      <c r="E30" s="135">
        <v>16</v>
      </c>
      <c r="F30" s="135">
        <v>17</v>
      </c>
      <c r="G30" s="133">
        <v>18</v>
      </c>
      <c r="H30" s="133">
        <v>19</v>
      </c>
      <c r="I30"/>
      <c r="J30" s="128">
        <v>33</v>
      </c>
      <c r="K30" s="132">
        <v>10</v>
      </c>
      <c r="L30" s="132">
        <v>11</v>
      </c>
      <c r="M30" s="132">
        <v>12</v>
      </c>
      <c r="N30" s="132">
        <v>13</v>
      </c>
      <c r="O30" s="132">
        <v>14</v>
      </c>
      <c r="P30" s="131">
        <v>15</v>
      </c>
      <c r="Q30" s="133">
        <v>16</v>
      </c>
      <c r="R30" s="126"/>
      <c r="S30" s="128">
        <v>38</v>
      </c>
      <c r="T30" s="137">
        <v>14</v>
      </c>
      <c r="U30" s="137">
        <v>15</v>
      </c>
      <c r="V30" s="137">
        <v>16</v>
      </c>
      <c r="W30" s="137">
        <v>17</v>
      </c>
      <c r="X30" s="137">
        <v>18</v>
      </c>
      <c r="Y30" s="138">
        <v>19</v>
      </c>
      <c r="Z30" s="138">
        <v>20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20</v>
      </c>
      <c r="C31" s="132">
        <v>21</v>
      </c>
      <c r="D31" s="132">
        <v>22</v>
      </c>
      <c r="E31" s="135">
        <v>23</v>
      </c>
      <c r="F31" s="132">
        <v>24</v>
      </c>
      <c r="G31" s="131">
        <v>25</v>
      </c>
      <c r="H31" s="133">
        <v>26</v>
      </c>
      <c r="I31"/>
      <c r="J31" s="128">
        <v>34</v>
      </c>
      <c r="K31" s="136">
        <v>17</v>
      </c>
      <c r="L31" s="136">
        <v>18</v>
      </c>
      <c r="M31" s="136">
        <v>19</v>
      </c>
      <c r="N31" s="136">
        <v>20</v>
      </c>
      <c r="O31" s="136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49"/>
      <c r="AD31" s="49"/>
      <c r="AE31" s="49"/>
    </row>
    <row r="32" spans="1:32" s="1" customFormat="1" ht="16.5" thickTop="1" thickBot="1">
      <c r="A32" s="128">
        <v>31</v>
      </c>
      <c r="B32" s="132">
        <v>27</v>
      </c>
      <c r="C32" s="132">
        <v>28</v>
      </c>
      <c r="D32" s="132">
        <v>29</v>
      </c>
      <c r="E32" s="132">
        <v>30</v>
      </c>
      <c r="F32" s="132">
        <v>31</v>
      </c>
      <c r="G32" s="133"/>
      <c r="H32" s="133"/>
      <c r="I32"/>
      <c r="J32" s="128">
        <v>35</v>
      </c>
      <c r="K32" s="136">
        <v>24</v>
      </c>
      <c r="L32" s="136">
        <v>25</v>
      </c>
      <c r="M32" s="136">
        <v>26</v>
      </c>
      <c r="N32" s="136">
        <v>27</v>
      </c>
      <c r="O32" s="136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6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6</v>
      </c>
      <c r="D38" s="132">
        <v>7</v>
      </c>
      <c r="E38" s="132">
        <v>8</v>
      </c>
      <c r="F38" s="132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2">
        <v>3</v>
      </c>
      <c r="M38" s="132">
        <v>4</v>
      </c>
      <c r="N38" s="132">
        <v>5</v>
      </c>
      <c r="O38" s="132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5">
        <v>9</v>
      </c>
      <c r="W38" s="135">
        <v>10</v>
      </c>
      <c r="X38" s="135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2">
        <v>13</v>
      </c>
      <c r="D39" s="132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6">
        <v>21</v>
      </c>
      <c r="U40" s="136">
        <v>22</v>
      </c>
      <c r="V40" s="136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6">
        <v>28</v>
      </c>
      <c r="U41" s="136">
        <v>29</v>
      </c>
      <c r="V41" s="136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4</v>
      </c>
      <c r="C47" s="82">
        <v>5</v>
      </c>
      <c r="D47" s="158">
        <v>6</v>
      </c>
      <c r="E47" s="9">
        <v>7</v>
      </c>
      <c r="F47" s="9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91" priority="1" stopIfTrue="1" operator="equal">
      <formula>""</formula>
    </cfRule>
    <cfRule type="cellIs" dxfId="90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42">
    <tabColor theme="9" tint="-0.249977111117893"/>
    <pageSetUpPr fitToPage="1"/>
  </sheetPr>
  <dimension ref="A1:AS51"/>
  <sheetViews>
    <sheetView showGridLines="0" zoomScale="85" zoomScaleNormal="85" workbookViewId="0">
      <selection activeCell="AF52" sqref="AF52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77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7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">
        <v>74</v>
      </c>
      <c r="C9" s="5" t="s">
        <v>42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14">
        <f t="shared" si="0"/>
        <v>43102</v>
      </c>
      <c r="D10" s="14">
        <f t="shared" si="0"/>
        <v>43103</v>
      </c>
      <c r="E10" s="14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14">
        <f t="shared" si="2"/>
        <v>43160</v>
      </c>
      <c r="X10" s="14">
        <f t="shared" si="2"/>
        <v>43161</v>
      </c>
      <c r="Y10" s="10">
        <f t="shared" si="2"/>
        <v>43162</v>
      </c>
      <c r="Z10" s="10">
        <f t="shared" si="2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12">
        <f t="shared" si="0"/>
        <v>43108</v>
      </c>
      <c r="C11" s="12">
        <f t="shared" si="0"/>
        <v>43109</v>
      </c>
      <c r="D11" s="12">
        <f t="shared" si="0"/>
        <v>43110</v>
      </c>
      <c r="E11" s="12">
        <f t="shared" si="0"/>
        <v>43111</v>
      </c>
      <c r="F11" s="12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f t="shared" si="2"/>
        <v>43171</v>
      </c>
      <c r="U12" s="14">
        <f t="shared" si="2"/>
        <v>43172</v>
      </c>
      <c r="V12" s="14">
        <f t="shared" si="2"/>
        <v>43173</v>
      </c>
      <c r="W12" s="14">
        <f t="shared" si="2"/>
        <v>43174</v>
      </c>
      <c r="X12" s="14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4">
        <f t="shared" si="2"/>
        <v>43185</v>
      </c>
      <c r="U14" s="14">
        <f t="shared" si="2"/>
        <v>43186</v>
      </c>
      <c r="V14" s="14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5" s="1" customFormat="1" ht="15">
      <c r="I16"/>
      <c r="J16" s="26"/>
      <c r="R16" s="34"/>
      <c r="AC16" s="232" t="s">
        <v>57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0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7</v>
      </c>
      <c r="AE18" s="234"/>
    </row>
    <row r="19" spans="1:32" s="1" customFormat="1" ht="15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4">
        <f t="shared" si="4"/>
        <v>43222</v>
      </c>
      <c r="N19" s="14">
        <f t="shared" si="4"/>
        <v>43223</v>
      </c>
      <c r="O19" s="14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3">
        <f t="shared" si="5"/>
        <v>43252</v>
      </c>
      <c r="Y19" s="10">
        <f t="shared" si="5"/>
        <v>43253</v>
      </c>
      <c r="Z19" s="10">
        <f t="shared" si="5"/>
        <v>43254</v>
      </c>
      <c r="AC19" s="51" t="s">
        <v>22</v>
      </c>
      <c r="AD19" s="237">
        <f>AD18+AD17</f>
        <v>7</v>
      </c>
      <c r="AE19" s="237"/>
      <c r="AF19" s="1" t="s">
        <v>105</v>
      </c>
    </row>
    <row r="20" spans="1:32" s="1" customFormat="1" ht="15">
      <c r="A20" s="6">
        <v>14</v>
      </c>
      <c r="B20" s="14">
        <f t="shared" si="3"/>
        <v>43192</v>
      </c>
      <c r="C20" s="14">
        <f t="shared" si="3"/>
        <v>43193</v>
      </c>
      <c r="D20" s="14">
        <f t="shared" si="3"/>
        <v>43194</v>
      </c>
      <c r="E20" s="14">
        <f t="shared" si="3"/>
        <v>43195</v>
      </c>
      <c r="F20" s="14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14">
        <f t="shared" si="4"/>
        <v>43227</v>
      </c>
      <c r="L20" s="14">
        <f t="shared" si="4"/>
        <v>43228</v>
      </c>
      <c r="M20" s="14">
        <f t="shared" si="4"/>
        <v>43229</v>
      </c>
      <c r="N20" s="14">
        <f t="shared" si="4"/>
        <v>43230</v>
      </c>
      <c r="O20" s="14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20">
        <f t="shared" si="5"/>
        <v>43255</v>
      </c>
      <c r="U20" s="20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</row>
    <row r="21" spans="1:32" s="1" customFormat="1" ht="15">
      <c r="A21" s="6">
        <v>15</v>
      </c>
      <c r="B21" s="14">
        <f t="shared" si="3"/>
        <v>43199</v>
      </c>
      <c r="C21" s="14">
        <f t="shared" si="3"/>
        <v>43200</v>
      </c>
      <c r="D21" s="14">
        <f t="shared" si="3"/>
        <v>43201</v>
      </c>
      <c r="E21" s="14">
        <f t="shared" si="3"/>
        <v>43202</v>
      </c>
      <c r="F21" s="14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82">
        <f t="shared" si="4"/>
        <v>43235</v>
      </c>
      <c r="M21" s="82">
        <f t="shared" si="4"/>
        <v>43236</v>
      </c>
      <c r="N21" s="82">
        <f t="shared" si="4"/>
        <v>43237</v>
      </c>
      <c r="O21" s="82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4">
        <f t="shared" si="5"/>
        <v>43262</v>
      </c>
      <c r="U21" s="14">
        <f t="shared" si="5"/>
        <v>43263</v>
      </c>
      <c r="V21" s="14">
        <f t="shared" si="5"/>
        <v>43264</v>
      </c>
      <c r="W21" s="14">
        <f t="shared" si="5"/>
        <v>43265</v>
      </c>
      <c r="X21" s="13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5">
      <c r="A22" s="6">
        <v>16</v>
      </c>
      <c r="B22" s="14">
        <f t="shared" si="3"/>
        <v>43206</v>
      </c>
      <c r="C22" s="14">
        <f t="shared" si="3"/>
        <v>43207</v>
      </c>
      <c r="D22" s="14">
        <f t="shared" si="3"/>
        <v>43208</v>
      </c>
      <c r="E22" s="14">
        <f t="shared" si="3"/>
        <v>43209</v>
      </c>
      <c r="F22" s="14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4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3">
        <f t="shared" si="5"/>
        <v>43269</v>
      </c>
      <c r="U22" s="13">
        <f t="shared" si="5"/>
        <v>43270</v>
      </c>
      <c r="V22" s="13">
        <f t="shared" si="5"/>
        <v>43271</v>
      </c>
      <c r="W22" s="13">
        <f t="shared" si="5"/>
        <v>43272</v>
      </c>
      <c r="X22" s="13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3"/>
        <v>43213</v>
      </c>
      <c r="C23" s="82">
        <f t="shared" si="3"/>
        <v>43214</v>
      </c>
      <c r="D23" s="82">
        <f t="shared" si="3"/>
        <v>43215</v>
      </c>
      <c r="E23" s="82">
        <f t="shared" si="3"/>
        <v>43216</v>
      </c>
      <c r="F23" s="82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4">
        <f t="shared" si="4"/>
        <v>43248</v>
      </c>
      <c r="L23" s="14">
        <f t="shared" si="4"/>
        <v>43249</v>
      </c>
      <c r="M23" s="14">
        <f t="shared" si="4"/>
        <v>43250</v>
      </c>
      <c r="N23" s="14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14">
        <f t="shared" si="5"/>
        <v>43276</v>
      </c>
      <c r="U23" s="14">
        <f t="shared" si="5"/>
        <v>43277</v>
      </c>
      <c r="V23" s="14">
        <f t="shared" si="5"/>
        <v>43278</v>
      </c>
      <c r="W23" s="14">
        <f t="shared" si="5"/>
        <v>43279</v>
      </c>
      <c r="X23" s="14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CONTARPORCOLOR(AC8,B8:Z48)</f>
        <v>25</v>
      </c>
      <c r="AE23" s="237"/>
    </row>
    <row r="24" spans="1:32" s="1" customFormat="1" ht="15">
      <c r="A24" s="6">
        <v>18</v>
      </c>
      <c r="B24" s="13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4">
        <f t="shared" si="7"/>
        <v>43313</v>
      </c>
      <c r="N28" s="14">
        <f t="shared" si="7"/>
        <v>43314</v>
      </c>
      <c r="O28" s="14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/>
      <c r="AD28" s="49"/>
      <c r="AE28" s="49"/>
    </row>
    <row r="29" spans="1:32" s="1" customFormat="1" ht="15">
      <c r="A29" s="6">
        <v>27</v>
      </c>
      <c r="B29" s="14">
        <f t="shared" si="6"/>
        <v>43283</v>
      </c>
      <c r="C29" s="14">
        <f t="shared" si="6"/>
        <v>43284</v>
      </c>
      <c r="D29" s="14">
        <f t="shared" si="6"/>
        <v>43285</v>
      </c>
      <c r="E29" s="14">
        <f t="shared" si="6"/>
        <v>43286</v>
      </c>
      <c r="F29" s="14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82">
        <f t="shared" si="7"/>
        <v>43318</v>
      </c>
      <c r="L29" s="82">
        <f t="shared" si="7"/>
        <v>43319</v>
      </c>
      <c r="M29" s="82">
        <f t="shared" si="7"/>
        <v>43320</v>
      </c>
      <c r="N29" s="82">
        <f t="shared" si="7"/>
        <v>43321</v>
      </c>
      <c r="O29" s="82">
        <f t="shared" si="7"/>
        <v>43322</v>
      </c>
      <c r="P29" s="10">
        <f t="shared" si="7"/>
        <v>43323</v>
      </c>
      <c r="Q29" s="10">
        <f t="shared" si="7"/>
        <v>43324</v>
      </c>
      <c r="R29" s="27"/>
      <c r="S29" s="6">
        <v>36</v>
      </c>
      <c r="T29" s="82">
        <f t="shared" si="8"/>
        <v>43346</v>
      </c>
      <c r="U29" s="82">
        <f t="shared" si="8"/>
        <v>43347</v>
      </c>
      <c r="V29" s="82">
        <f t="shared" si="8"/>
        <v>43348</v>
      </c>
      <c r="W29" s="14">
        <f t="shared" si="8"/>
        <v>43349</v>
      </c>
      <c r="X29" s="14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13">
        <f t="shared" si="7"/>
        <v>43325</v>
      </c>
      <c r="L30" s="13">
        <f t="shared" si="7"/>
        <v>43326</v>
      </c>
      <c r="M30" s="9">
        <f t="shared" si="7"/>
        <v>43327</v>
      </c>
      <c r="N30" s="13">
        <f t="shared" si="7"/>
        <v>43328</v>
      </c>
      <c r="O30" s="13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36">
        <f t="shared" si="8"/>
        <v>43353</v>
      </c>
      <c r="U30" s="14">
        <f t="shared" si="8"/>
        <v>43354</v>
      </c>
      <c r="V30" s="14">
        <f t="shared" si="8"/>
        <v>43355</v>
      </c>
      <c r="W30" s="14">
        <f t="shared" si="8"/>
        <v>43356</v>
      </c>
      <c r="X30" s="14">
        <f t="shared" si="8"/>
        <v>43357</v>
      </c>
      <c r="Y30" s="10">
        <f t="shared" si="8"/>
        <v>43358</v>
      </c>
      <c r="Z30" s="10">
        <f t="shared" si="8"/>
        <v>43359</v>
      </c>
      <c r="AC30" s="49"/>
      <c r="AD30" s="49"/>
      <c r="AE30" s="49"/>
    </row>
    <row r="31" spans="1:32" s="1" customFormat="1" ht="15">
      <c r="A31" s="6">
        <v>29</v>
      </c>
      <c r="B31" s="14">
        <f t="shared" si="6"/>
        <v>43297</v>
      </c>
      <c r="C31" s="14">
        <f t="shared" si="6"/>
        <v>43298</v>
      </c>
      <c r="D31" s="14">
        <f t="shared" si="6"/>
        <v>43299</v>
      </c>
      <c r="E31" s="14">
        <f t="shared" si="6"/>
        <v>43300</v>
      </c>
      <c r="F31" s="14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13">
        <f t="shared" si="7"/>
        <v>43332</v>
      </c>
      <c r="L31" s="13">
        <f t="shared" si="7"/>
        <v>43333</v>
      </c>
      <c r="M31" s="13">
        <f t="shared" si="7"/>
        <v>43334</v>
      </c>
      <c r="N31" s="13">
        <f t="shared" si="7"/>
        <v>43335</v>
      </c>
      <c r="O31" s="13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37">
        <f t="shared" si="8"/>
        <v>43360</v>
      </c>
      <c r="U31" s="14">
        <f t="shared" si="8"/>
        <v>43361</v>
      </c>
      <c r="V31" s="14">
        <f t="shared" si="8"/>
        <v>43362</v>
      </c>
      <c r="W31" s="14">
        <f t="shared" si="8"/>
        <v>43363</v>
      </c>
      <c r="X31" s="14">
        <f t="shared" si="8"/>
        <v>43364</v>
      </c>
      <c r="Y31" s="10">
        <f t="shared" si="8"/>
        <v>43365</v>
      </c>
      <c r="Z31" s="10">
        <f t="shared" si="8"/>
        <v>43366</v>
      </c>
      <c r="AC31" s="49"/>
      <c r="AD31" s="49"/>
      <c r="AE31" s="49"/>
    </row>
    <row r="32" spans="1:32" s="1" customFormat="1" ht="15">
      <c r="A32" s="6">
        <v>30</v>
      </c>
      <c r="B32" s="14">
        <f t="shared" si="6"/>
        <v>43304</v>
      </c>
      <c r="C32" s="14">
        <f t="shared" si="6"/>
        <v>43305</v>
      </c>
      <c r="D32" s="14">
        <f t="shared" si="6"/>
        <v>43306</v>
      </c>
      <c r="E32" s="14">
        <f t="shared" si="6"/>
        <v>43307</v>
      </c>
      <c r="F32" s="14">
        <f t="shared" si="6"/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14">
        <f t="shared" si="7"/>
        <v>43339</v>
      </c>
      <c r="L32" s="14">
        <f t="shared" si="7"/>
        <v>43340</v>
      </c>
      <c r="M32" s="14">
        <f t="shared" si="7"/>
        <v>43341</v>
      </c>
      <c r="N32" s="14">
        <f t="shared" si="7"/>
        <v>43342</v>
      </c>
      <c r="O32" s="14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</row>
    <row r="33" spans="1:32" s="1" customFormat="1" ht="15">
      <c r="A33" s="6">
        <v>31</v>
      </c>
      <c r="B33" s="14">
        <f t="shared" si="6"/>
        <v>43311</v>
      </c>
      <c r="C33" s="14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82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</row>
    <row r="38" spans="1:32" s="1" customFormat="1" ht="15">
      <c r="A38" s="6">
        <v>41</v>
      </c>
      <c r="B38" s="14">
        <f t="shared" si="9"/>
        <v>43381</v>
      </c>
      <c r="C38" s="14">
        <f t="shared" si="9"/>
        <v>43382</v>
      </c>
      <c r="D38" s="14">
        <f t="shared" si="9"/>
        <v>43383</v>
      </c>
      <c r="E38" s="14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4">
        <f t="shared" si="11"/>
        <v>43437</v>
      </c>
      <c r="U38" s="14">
        <f t="shared" si="11"/>
        <v>43438</v>
      </c>
      <c r="V38" s="14">
        <f t="shared" si="11"/>
        <v>43439</v>
      </c>
      <c r="W38" s="7">
        <f t="shared" si="11"/>
        <v>43440</v>
      </c>
      <c r="X38" s="89">
        <f t="shared" si="11"/>
        <v>43441</v>
      </c>
      <c r="Y38" s="10">
        <f t="shared" si="11"/>
        <v>43442</v>
      </c>
      <c r="Z38" s="10">
        <f t="shared" si="11"/>
        <v>43443</v>
      </c>
    </row>
    <row r="39" spans="1:32" s="1" customFormat="1" ht="15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14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4">
        <f t="shared" si="11"/>
        <v>43444</v>
      </c>
      <c r="U39" s="14">
        <f t="shared" si="11"/>
        <v>43445</v>
      </c>
      <c r="V39" s="14">
        <f t="shared" si="11"/>
        <v>43446</v>
      </c>
      <c r="W39" s="14">
        <f t="shared" si="11"/>
        <v>43447</v>
      </c>
      <c r="X39" s="14">
        <f t="shared" si="11"/>
        <v>43448</v>
      </c>
      <c r="Y39" s="10">
        <f t="shared" si="11"/>
        <v>43449</v>
      </c>
      <c r="Z39" s="10">
        <f t="shared" si="11"/>
        <v>43450</v>
      </c>
    </row>
    <row r="40" spans="1:32" s="1" customFormat="1" ht="15">
      <c r="A40" s="6">
        <v>43</v>
      </c>
      <c r="B40" s="14">
        <f t="shared" si="9"/>
        <v>43395</v>
      </c>
      <c r="C40" s="14">
        <f t="shared" si="9"/>
        <v>43396</v>
      </c>
      <c r="D40" s="14">
        <f t="shared" si="9"/>
        <v>43397</v>
      </c>
      <c r="E40" s="14">
        <f t="shared" si="9"/>
        <v>43398</v>
      </c>
      <c r="F40" s="14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4">
        <f t="shared" si="10"/>
        <v>43423</v>
      </c>
      <c r="L40" s="14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14">
        <f t="shared" si="11"/>
        <v>43451</v>
      </c>
      <c r="U40" s="14">
        <f t="shared" si="11"/>
        <v>43452</v>
      </c>
      <c r="V40" s="14">
        <f t="shared" si="11"/>
        <v>43453</v>
      </c>
      <c r="W40" s="14">
        <f t="shared" si="11"/>
        <v>43454</v>
      </c>
      <c r="X40" s="14">
        <f t="shared" si="11"/>
        <v>43455</v>
      </c>
      <c r="Y40" s="10">
        <f t="shared" si="11"/>
        <v>43456</v>
      </c>
      <c r="Z40" s="10">
        <f t="shared" si="11"/>
        <v>43457</v>
      </c>
    </row>
    <row r="41" spans="1:32" s="1" customFormat="1" ht="15">
      <c r="A41" s="6">
        <v>44</v>
      </c>
      <c r="B41" s="14">
        <f t="shared" si="9"/>
        <v>43402</v>
      </c>
      <c r="C41" s="14">
        <f t="shared" si="9"/>
        <v>43403</v>
      </c>
      <c r="D41" s="14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4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13">
        <f t="shared" si="11"/>
        <v>43460</v>
      </c>
      <c r="W41" s="13">
        <f t="shared" si="11"/>
        <v>43461</v>
      </c>
      <c r="X41" s="13">
        <f t="shared" si="11"/>
        <v>43462</v>
      </c>
      <c r="Y41" s="10">
        <f t="shared" si="11"/>
        <v>43463</v>
      </c>
      <c r="Z41" s="10">
        <f t="shared" si="11"/>
        <v>43464</v>
      </c>
    </row>
    <row r="42" spans="1:32" s="1" customFormat="1" ht="15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13">
        <v>2</v>
      </c>
      <c r="E46" s="13">
        <v>3</v>
      </c>
      <c r="F46" s="13">
        <v>4</v>
      </c>
      <c r="G46" s="10">
        <v>5</v>
      </c>
      <c r="H46" s="10">
        <v>6</v>
      </c>
      <c r="T46" s="39"/>
    </row>
    <row r="47" spans="1:32">
      <c r="B47" s="14">
        <v>7</v>
      </c>
      <c r="C47" s="14">
        <v>8</v>
      </c>
      <c r="D47" s="14">
        <v>9</v>
      </c>
      <c r="E47" s="14">
        <v>10</v>
      </c>
      <c r="F47" s="14">
        <v>11</v>
      </c>
      <c r="G47" s="10">
        <v>12</v>
      </c>
      <c r="H47" s="10">
        <v>13</v>
      </c>
    </row>
    <row r="48" spans="1:32">
      <c r="B48" s="20" t="str">
        <f t="shared" ref="B48:H51" si="12">IF(MONTH($T$35)&lt;&gt;MONTH($T$35-(WEEKDAY($T$35,1)-($K$4-1))-IF((WEEKDAY($T$35,1)-($K$4-1))&lt;=0,7,0)+(ROW(B48)-ROW($T$37))*7+(COLUMN(B48)-COLUMN($T$37)+1)),"",$T$35-(WEEKDAY($T$35,1)-($K$4-1))-IF((WEEKDAY($T$35,1)-($K$4-1))&lt;=0,7,0)+(ROW(B48)-ROW($T$37))*7+(COLUMN(B48)-COLUMN($T$37)+1))</f>
        <v/>
      </c>
      <c r="C48" s="20" t="str">
        <f t="shared" si="12"/>
        <v/>
      </c>
      <c r="D48" s="20" t="str">
        <f t="shared" si="12"/>
        <v/>
      </c>
      <c r="E48" s="20" t="str">
        <f t="shared" si="12"/>
        <v/>
      </c>
      <c r="F48" s="20" t="str">
        <f t="shared" si="12"/>
        <v/>
      </c>
      <c r="G48" s="20" t="str">
        <f t="shared" si="12"/>
        <v/>
      </c>
      <c r="H48" s="20" t="str">
        <f t="shared" si="12"/>
        <v/>
      </c>
    </row>
    <row r="49" spans="2:8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</row>
    <row r="50" spans="2:8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</row>
    <row r="51" spans="2:8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89" priority="1" stopIfTrue="1" operator="equal">
      <formula>""</formula>
    </cfRule>
    <cfRule type="cellIs" dxfId="88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4">
    <tabColor theme="9" tint="-0.249977111117893"/>
    <pageSetUpPr fitToPage="1"/>
  </sheetPr>
  <dimension ref="A1:AS51"/>
  <sheetViews>
    <sheetView showGridLines="0" workbookViewId="0">
      <selection activeCell="AD24" sqref="AD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78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5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8">
        <f t="shared" si="0"/>
        <v>43102</v>
      </c>
      <c r="D10" s="8">
        <f t="shared" si="0"/>
        <v>43103</v>
      </c>
      <c r="E10" s="8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20">
        <f t="shared" si="2"/>
        <v>43160</v>
      </c>
      <c r="X10" s="20">
        <f t="shared" si="2"/>
        <v>43161</v>
      </c>
      <c r="Y10" s="10">
        <f t="shared" si="2"/>
        <v>43162</v>
      </c>
      <c r="Z10" s="10">
        <f t="shared" si="2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14">
        <f t="shared" si="0"/>
        <v>43108</v>
      </c>
      <c r="C11" s="14">
        <f t="shared" si="0"/>
        <v>43109</v>
      </c>
      <c r="D11" s="14">
        <f t="shared" si="0"/>
        <v>43110</v>
      </c>
      <c r="E11" s="14">
        <f t="shared" si="0"/>
        <v>43111</v>
      </c>
      <c r="F11" s="14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f t="shared" si="2"/>
        <v>43171</v>
      </c>
      <c r="U12" s="14">
        <f t="shared" si="2"/>
        <v>43172</v>
      </c>
      <c r="V12" s="14">
        <f t="shared" si="2"/>
        <v>43173</v>
      </c>
      <c r="W12" s="14">
        <f t="shared" si="2"/>
        <v>43174</v>
      </c>
      <c r="X12" s="14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20">
        <f t="shared" si="1"/>
        <v>43157</v>
      </c>
      <c r="L14" s="20">
        <f t="shared" si="1"/>
        <v>43158</v>
      </c>
      <c r="M14" s="20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4">
        <f t="shared" si="2"/>
        <v>43185</v>
      </c>
      <c r="U14" s="14">
        <f t="shared" si="2"/>
        <v>43186</v>
      </c>
      <c r="V14" s="14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5" s="1" customFormat="1" ht="15">
      <c r="I16"/>
      <c r="J16" s="26"/>
      <c r="R16" s="34"/>
      <c r="AC16" s="232" t="s">
        <v>57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0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5</v>
      </c>
      <c r="AE18" s="234"/>
    </row>
    <row r="19" spans="1:32" s="1" customFormat="1" ht="15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4">
        <f t="shared" si="4"/>
        <v>43222</v>
      </c>
      <c r="N19" s="14">
        <f t="shared" si="4"/>
        <v>43223</v>
      </c>
      <c r="O19" s="14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4">
        <f t="shared" si="5"/>
        <v>43252</v>
      </c>
      <c r="Y19" s="10">
        <f t="shared" si="5"/>
        <v>43253</v>
      </c>
      <c r="Z19" s="10">
        <f t="shared" si="5"/>
        <v>43254</v>
      </c>
      <c r="AC19" s="51" t="s">
        <v>22</v>
      </c>
      <c r="AD19" s="237">
        <f>AD18+AD17</f>
        <v>5</v>
      </c>
      <c r="AE19" s="237"/>
      <c r="AF19" s="1" t="s">
        <v>116</v>
      </c>
    </row>
    <row r="20" spans="1:32" s="1" customFormat="1" ht="15">
      <c r="A20" s="6">
        <v>14</v>
      </c>
      <c r="B20" s="14">
        <f t="shared" si="3"/>
        <v>43192</v>
      </c>
      <c r="C20" s="14">
        <f t="shared" si="3"/>
        <v>43193</v>
      </c>
      <c r="D20" s="14">
        <f t="shared" si="3"/>
        <v>43194</v>
      </c>
      <c r="E20" s="14">
        <f t="shared" si="3"/>
        <v>43195</v>
      </c>
      <c r="F20" s="14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14">
        <f t="shared" si="4"/>
        <v>43227</v>
      </c>
      <c r="L20" s="14">
        <f t="shared" si="4"/>
        <v>43228</v>
      </c>
      <c r="M20" s="14">
        <f t="shared" si="4"/>
        <v>43229</v>
      </c>
      <c r="N20" s="14">
        <f t="shared" si="4"/>
        <v>43230</v>
      </c>
      <c r="O20" s="14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14">
        <f t="shared" si="5"/>
        <v>43255</v>
      </c>
      <c r="U20" s="14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</row>
    <row r="21" spans="1:32" s="1" customFormat="1" ht="15">
      <c r="A21" s="6">
        <v>15</v>
      </c>
      <c r="B21" s="14">
        <f t="shared" si="3"/>
        <v>43199</v>
      </c>
      <c r="C21" s="14">
        <f t="shared" si="3"/>
        <v>43200</v>
      </c>
      <c r="D21" s="14">
        <f t="shared" si="3"/>
        <v>43201</v>
      </c>
      <c r="E21" s="14">
        <f t="shared" si="3"/>
        <v>43202</v>
      </c>
      <c r="F21" s="14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14">
        <f t="shared" si="4"/>
        <v>43235</v>
      </c>
      <c r="M21" s="14">
        <f t="shared" si="4"/>
        <v>43236</v>
      </c>
      <c r="N21" s="14">
        <f t="shared" si="4"/>
        <v>43237</v>
      </c>
      <c r="O21" s="14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4">
        <f t="shared" si="5"/>
        <v>43262</v>
      </c>
      <c r="U21" s="14">
        <f t="shared" si="5"/>
        <v>43263</v>
      </c>
      <c r="V21" s="14">
        <f t="shared" si="5"/>
        <v>43264</v>
      </c>
      <c r="W21" s="14">
        <f t="shared" si="5"/>
        <v>43265</v>
      </c>
      <c r="X21" s="14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5">
      <c r="A22" s="6">
        <v>16</v>
      </c>
      <c r="B22" s="14">
        <f t="shared" si="3"/>
        <v>43206</v>
      </c>
      <c r="C22" s="14">
        <f t="shared" si="3"/>
        <v>43207</v>
      </c>
      <c r="D22" s="14">
        <f t="shared" si="3"/>
        <v>43208</v>
      </c>
      <c r="E22" s="14">
        <f t="shared" si="3"/>
        <v>43209</v>
      </c>
      <c r="F22" s="14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4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4">
        <f t="shared" si="5"/>
        <v>43269</v>
      </c>
      <c r="U22" s="14">
        <f t="shared" si="5"/>
        <v>43270</v>
      </c>
      <c r="V22" s="14">
        <f t="shared" si="5"/>
        <v>43271</v>
      </c>
      <c r="W22" s="14">
        <f t="shared" si="5"/>
        <v>43272</v>
      </c>
      <c r="X22" s="14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3"/>
        <v>43213</v>
      </c>
      <c r="C23" s="14">
        <f t="shared" si="3"/>
        <v>43214</v>
      </c>
      <c r="D23" s="14">
        <f t="shared" si="3"/>
        <v>43215</v>
      </c>
      <c r="E23" s="14">
        <f t="shared" si="3"/>
        <v>43216</v>
      </c>
      <c r="F23" s="14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4">
        <f t="shared" si="4"/>
        <v>43248</v>
      </c>
      <c r="L23" s="14">
        <f t="shared" si="4"/>
        <v>43249</v>
      </c>
      <c r="M23" s="14">
        <f t="shared" si="4"/>
        <v>43250</v>
      </c>
      <c r="N23" s="14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14">
        <f t="shared" si="5"/>
        <v>43276</v>
      </c>
      <c r="U23" s="14">
        <f t="shared" si="5"/>
        <v>43277</v>
      </c>
      <c r="V23" s="14">
        <f t="shared" si="5"/>
        <v>43278</v>
      </c>
      <c r="W23" s="14">
        <f t="shared" si="5"/>
        <v>43279</v>
      </c>
      <c r="X23" s="14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CONTARPORCOLOR(AC8,B8:Z48)</f>
        <v>27</v>
      </c>
      <c r="AE23" s="237"/>
    </row>
    <row r="24" spans="1:32" s="1" customFormat="1" ht="15">
      <c r="A24" s="6">
        <v>18</v>
      </c>
      <c r="B24" s="13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4">
        <f t="shared" si="7"/>
        <v>43313</v>
      </c>
      <c r="N28" s="14">
        <f t="shared" si="7"/>
        <v>43314</v>
      </c>
      <c r="O28" s="14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/>
      <c r="AD28" s="49"/>
      <c r="AE28" s="49"/>
    </row>
    <row r="29" spans="1:32" s="1" customFormat="1" ht="15">
      <c r="A29" s="6">
        <v>27</v>
      </c>
      <c r="B29" s="14">
        <f t="shared" si="6"/>
        <v>43283</v>
      </c>
      <c r="C29" s="14">
        <f t="shared" si="6"/>
        <v>43284</v>
      </c>
      <c r="D29" s="14">
        <f t="shared" si="6"/>
        <v>43285</v>
      </c>
      <c r="E29" s="14">
        <f t="shared" si="6"/>
        <v>43286</v>
      </c>
      <c r="F29" s="14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13">
        <f t="shared" si="7"/>
        <v>43318</v>
      </c>
      <c r="L29" s="13">
        <f t="shared" si="7"/>
        <v>43319</v>
      </c>
      <c r="M29" s="13">
        <f t="shared" si="7"/>
        <v>43320</v>
      </c>
      <c r="N29" s="13">
        <f t="shared" si="7"/>
        <v>43321</v>
      </c>
      <c r="O29" s="13">
        <f t="shared" si="7"/>
        <v>43322</v>
      </c>
      <c r="P29" s="10">
        <f t="shared" si="7"/>
        <v>43323</v>
      </c>
      <c r="Q29" s="10">
        <f t="shared" si="7"/>
        <v>43324</v>
      </c>
      <c r="R29" s="27"/>
      <c r="S29" s="6">
        <v>36</v>
      </c>
      <c r="T29" s="14">
        <f t="shared" si="8"/>
        <v>43346</v>
      </c>
      <c r="U29" s="14">
        <f t="shared" si="8"/>
        <v>43347</v>
      </c>
      <c r="V29" s="14">
        <f t="shared" si="8"/>
        <v>43348</v>
      </c>
      <c r="W29" s="13">
        <f t="shared" si="8"/>
        <v>43349</v>
      </c>
      <c r="X29" s="13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13">
        <f t="shared" si="7"/>
        <v>43325</v>
      </c>
      <c r="L30" s="13">
        <f t="shared" si="7"/>
        <v>43326</v>
      </c>
      <c r="M30" s="9">
        <f t="shared" si="7"/>
        <v>43327</v>
      </c>
      <c r="N30" s="13">
        <f t="shared" si="7"/>
        <v>43328</v>
      </c>
      <c r="O30" s="13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36">
        <f t="shared" si="8"/>
        <v>43353</v>
      </c>
      <c r="U30" s="14">
        <f t="shared" si="8"/>
        <v>43354</v>
      </c>
      <c r="V30" s="14">
        <f t="shared" si="8"/>
        <v>43355</v>
      </c>
      <c r="W30" s="14">
        <f t="shared" si="8"/>
        <v>43356</v>
      </c>
      <c r="X30" s="14">
        <f t="shared" si="8"/>
        <v>43357</v>
      </c>
      <c r="Y30" s="10">
        <f t="shared" si="8"/>
        <v>43358</v>
      </c>
      <c r="Z30" s="10">
        <f t="shared" si="8"/>
        <v>43359</v>
      </c>
      <c r="AC30" s="49"/>
      <c r="AD30" s="49"/>
      <c r="AE30" s="49"/>
    </row>
    <row r="31" spans="1:32" s="1" customFormat="1" ht="15">
      <c r="A31" s="6">
        <v>29</v>
      </c>
      <c r="B31" s="14">
        <f t="shared" si="6"/>
        <v>43297</v>
      </c>
      <c r="C31" s="14">
        <f t="shared" si="6"/>
        <v>43298</v>
      </c>
      <c r="D31" s="14">
        <f t="shared" si="6"/>
        <v>43299</v>
      </c>
      <c r="E31" s="14">
        <f t="shared" si="6"/>
        <v>43300</v>
      </c>
      <c r="F31" s="14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13">
        <f t="shared" si="7"/>
        <v>43332</v>
      </c>
      <c r="L31" s="13">
        <f t="shared" si="7"/>
        <v>43333</v>
      </c>
      <c r="M31" s="13">
        <f t="shared" si="7"/>
        <v>43334</v>
      </c>
      <c r="N31" s="13">
        <f t="shared" si="7"/>
        <v>43335</v>
      </c>
      <c r="O31" s="13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37">
        <f t="shared" si="8"/>
        <v>43360</v>
      </c>
      <c r="U31" s="14">
        <f t="shared" si="8"/>
        <v>43361</v>
      </c>
      <c r="V31" s="14">
        <f t="shared" si="8"/>
        <v>43362</v>
      </c>
      <c r="W31" s="14">
        <f t="shared" si="8"/>
        <v>43363</v>
      </c>
      <c r="X31" s="14">
        <f t="shared" si="8"/>
        <v>43364</v>
      </c>
      <c r="Y31" s="10">
        <f t="shared" si="8"/>
        <v>43365</v>
      </c>
      <c r="Z31" s="10">
        <f t="shared" si="8"/>
        <v>43366</v>
      </c>
      <c r="AC31" s="49"/>
      <c r="AD31" s="49"/>
      <c r="AE31" s="49"/>
    </row>
    <row r="32" spans="1:32" s="1" customFormat="1" ht="15">
      <c r="A32" s="6">
        <v>30</v>
      </c>
      <c r="B32" s="14">
        <f t="shared" si="6"/>
        <v>43304</v>
      </c>
      <c r="C32" s="14">
        <f t="shared" si="6"/>
        <v>43305</v>
      </c>
      <c r="D32" s="14">
        <f t="shared" si="6"/>
        <v>43306</v>
      </c>
      <c r="E32" s="14">
        <f t="shared" si="6"/>
        <v>43307</v>
      </c>
      <c r="F32" s="14">
        <f t="shared" si="6"/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14">
        <f t="shared" si="7"/>
        <v>43339</v>
      </c>
      <c r="L32" s="14">
        <f t="shared" si="7"/>
        <v>43340</v>
      </c>
      <c r="M32" s="14">
        <f t="shared" si="7"/>
        <v>43341</v>
      </c>
      <c r="N32" s="14">
        <f t="shared" si="7"/>
        <v>43342</v>
      </c>
      <c r="O32" s="14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</row>
    <row r="33" spans="1:32" s="1" customFormat="1" ht="15">
      <c r="A33" s="6">
        <v>31</v>
      </c>
      <c r="B33" s="14">
        <f t="shared" si="6"/>
        <v>43311</v>
      </c>
      <c r="C33" s="14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13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</row>
    <row r="38" spans="1:32" s="1" customFormat="1" ht="15">
      <c r="A38" s="6">
        <v>41</v>
      </c>
      <c r="B38" s="14">
        <f t="shared" si="9"/>
        <v>43381</v>
      </c>
      <c r="C38" s="14">
        <f t="shared" si="9"/>
        <v>43382</v>
      </c>
      <c r="D38" s="14">
        <f t="shared" si="9"/>
        <v>43383</v>
      </c>
      <c r="E38" s="14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4">
        <f t="shared" si="11"/>
        <v>43437</v>
      </c>
      <c r="U38" s="14">
        <f t="shared" si="11"/>
        <v>43438</v>
      </c>
      <c r="V38" s="14">
        <f t="shared" si="11"/>
        <v>43439</v>
      </c>
      <c r="W38" s="7">
        <f t="shared" si="11"/>
        <v>43440</v>
      </c>
      <c r="X38" s="109">
        <f t="shared" si="11"/>
        <v>43441</v>
      </c>
      <c r="Y38" s="10">
        <f t="shared" si="11"/>
        <v>43442</v>
      </c>
      <c r="Z38" s="10">
        <f t="shared" si="11"/>
        <v>43443</v>
      </c>
    </row>
    <row r="39" spans="1:32" s="1" customFormat="1" ht="15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14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4">
        <f t="shared" si="11"/>
        <v>43444</v>
      </c>
      <c r="U39" s="14">
        <f t="shared" si="11"/>
        <v>43445</v>
      </c>
      <c r="V39" s="14">
        <f t="shared" si="11"/>
        <v>43446</v>
      </c>
      <c r="W39" s="14">
        <f t="shared" si="11"/>
        <v>43447</v>
      </c>
      <c r="X39" s="14">
        <f t="shared" si="11"/>
        <v>43448</v>
      </c>
      <c r="Y39" s="10">
        <f t="shared" si="11"/>
        <v>43449</v>
      </c>
      <c r="Z39" s="10">
        <f t="shared" si="11"/>
        <v>43450</v>
      </c>
    </row>
    <row r="40" spans="1:32" s="1" customFormat="1" ht="15">
      <c r="A40" s="6">
        <v>43</v>
      </c>
      <c r="B40" s="14">
        <f t="shared" si="9"/>
        <v>43395</v>
      </c>
      <c r="C40" s="14">
        <f t="shared" si="9"/>
        <v>43396</v>
      </c>
      <c r="D40" s="14">
        <f t="shared" si="9"/>
        <v>43397</v>
      </c>
      <c r="E40" s="14">
        <f t="shared" si="9"/>
        <v>43398</v>
      </c>
      <c r="F40" s="14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4">
        <f t="shared" si="10"/>
        <v>43423</v>
      </c>
      <c r="L40" s="14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14">
        <f t="shared" si="11"/>
        <v>43451</v>
      </c>
      <c r="U40" s="14">
        <f t="shared" si="11"/>
        <v>43452</v>
      </c>
      <c r="V40" s="14">
        <f t="shared" si="11"/>
        <v>43453</v>
      </c>
      <c r="W40" s="14">
        <f t="shared" si="11"/>
        <v>43454</v>
      </c>
      <c r="X40" s="14">
        <f t="shared" si="11"/>
        <v>43455</v>
      </c>
      <c r="Y40" s="10">
        <f t="shared" si="11"/>
        <v>43456</v>
      </c>
      <c r="Z40" s="10">
        <f t="shared" si="11"/>
        <v>43457</v>
      </c>
    </row>
    <row r="41" spans="1:32" s="1" customFormat="1" ht="15">
      <c r="A41" s="6">
        <v>44</v>
      </c>
      <c r="B41" s="14">
        <f t="shared" si="9"/>
        <v>43402</v>
      </c>
      <c r="C41" s="14">
        <f t="shared" si="9"/>
        <v>43403</v>
      </c>
      <c r="D41" s="14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4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14">
        <f t="shared" si="11"/>
        <v>43460</v>
      </c>
      <c r="W41" s="14">
        <f t="shared" si="11"/>
        <v>43461</v>
      </c>
      <c r="X41" s="14">
        <f t="shared" si="11"/>
        <v>43462</v>
      </c>
      <c r="Y41" s="10">
        <f t="shared" si="11"/>
        <v>43463</v>
      </c>
      <c r="Z41" s="10">
        <f t="shared" si="11"/>
        <v>43464</v>
      </c>
    </row>
    <row r="42" spans="1:32" s="1" customFormat="1" ht="15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13">
        <v>2</v>
      </c>
      <c r="E46" s="13">
        <v>3</v>
      </c>
      <c r="F46" s="13">
        <v>4</v>
      </c>
      <c r="G46" s="10">
        <v>5</v>
      </c>
      <c r="H46" s="10">
        <v>6</v>
      </c>
      <c r="T46" s="39"/>
    </row>
    <row r="47" spans="1:32">
      <c r="B47" s="9">
        <v>7</v>
      </c>
      <c r="C47" s="13">
        <v>8</v>
      </c>
      <c r="D47" s="13">
        <v>9</v>
      </c>
      <c r="E47" s="13">
        <v>10</v>
      </c>
      <c r="F47" s="13">
        <v>11</v>
      </c>
      <c r="G47" s="10">
        <v>12</v>
      </c>
      <c r="H47" s="10">
        <v>13</v>
      </c>
    </row>
    <row r="48" spans="1:32">
      <c r="B48" s="20" t="str">
        <f t="shared" ref="B48:H51" si="12">IF(MONTH($T$35)&lt;&gt;MONTH($T$35-(WEEKDAY($T$35,1)-($K$4-1))-IF((WEEKDAY($T$35,1)-($K$4-1))&lt;=0,7,0)+(ROW(B48)-ROW($T$37))*7+(COLUMN(B48)-COLUMN($T$37)+1)),"",$T$35-(WEEKDAY($T$35,1)-($K$4-1))-IF((WEEKDAY($T$35,1)-($K$4-1))&lt;=0,7,0)+(ROW(B48)-ROW($T$37))*7+(COLUMN(B48)-COLUMN($T$37)+1))</f>
        <v/>
      </c>
      <c r="C48" s="20" t="str">
        <f t="shared" si="12"/>
        <v/>
      </c>
      <c r="D48" s="20" t="str">
        <f t="shared" si="12"/>
        <v/>
      </c>
      <c r="E48" s="20" t="str">
        <f t="shared" si="12"/>
        <v/>
      </c>
      <c r="F48" s="20" t="str">
        <f t="shared" si="12"/>
        <v/>
      </c>
      <c r="G48" s="20" t="str">
        <f t="shared" si="12"/>
        <v/>
      </c>
      <c r="H48" s="20" t="str">
        <f t="shared" si="12"/>
        <v/>
      </c>
    </row>
    <row r="49" spans="2:8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</row>
    <row r="50" spans="2:8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</row>
    <row r="51" spans="2:8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87" priority="1" stopIfTrue="1" operator="equal">
      <formula>""</formula>
    </cfRule>
    <cfRule type="cellIs" dxfId="86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7">
    <tabColor theme="9" tint="-0.249977111117893"/>
    <pageSetUpPr fitToPage="1"/>
  </sheetPr>
  <dimension ref="A1:AS51"/>
  <sheetViews>
    <sheetView showGridLines="0" zoomScale="85" zoomScaleNormal="85" workbookViewId="0">
      <selection activeCell="AG54" sqref="AG5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82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5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8">
        <f t="shared" si="0"/>
        <v>43102</v>
      </c>
      <c r="D10" s="8">
        <f t="shared" si="0"/>
        <v>43103</v>
      </c>
      <c r="E10" s="8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14">
        <f t="shared" si="2"/>
        <v>43160</v>
      </c>
      <c r="X10" s="14">
        <f t="shared" si="2"/>
        <v>43161</v>
      </c>
      <c r="Y10" s="10">
        <f t="shared" si="2"/>
        <v>43162</v>
      </c>
      <c r="Z10" s="10">
        <f t="shared" si="2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12">
        <f t="shared" si="0"/>
        <v>43108</v>
      </c>
      <c r="C11" s="12">
        <f t="shared" si="0"/>
        <v>43109</v>
      </c>
      <c r="D11" s="12">
        <f t="shared" si="0"/>
        <v>43110</v>
      </c>
      <c r="E11" s="12">
        <f t="shared" si="0"/>
        <v>43111</v>
      </c>
      <c r="F11" s="12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f t="shared" si="2"/>
        <v>43171</v>
      </c>
      <c r="U12" s="14">
        <f t="shared" si="2"/>
        <v>43172</v>
      </c>
      <c r="V12" s="14">
        <f t="shared" si="2"/>
        <v>43173</v>
      </c>
      <c r="W12" s="14">
        <f t="shared" si="2"/>
        <v>43174</v>
      </c>
      <c r="X12" s="14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4">
        <f t="shared" si="2"/>
        <v>43185</v>
      </c>
      <c r="U14" s="14">
        <f t="shared" si="2"/>
        <v>43186</v>
      </c>
      <c r="V14" s="14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5" s="1" customFormat="1" ht="15">
      <c r="I16"/>
      <c r="J16" s="26"/>
      <c r="R16" s="34"/>
      <c r="AC16" s="232" t="s">
        <v>80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0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5</v>
      </c>
      <c r="AE18" s="234"/>
    </row>
    <row r="19" spans="1:32" s="1" customFormat="1" ht="15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4">
        <f t="shared" si="4"/>
        <v>43222</v>
      </c>
      <c r="N19" s="14">
        <f t="shared" si="4"/>
        <v>43223</v>
      </c>
      <c r="O19" s="14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4">
        <f t="shared" si="5"/>
        <v>43252</v>
      </c>
      <c r="Y19" s="10">
        <f t="shared" si="5"/>
        <v>43253</v>
      </c>
      <c r="Z19" s="10">
        <f t="shared" si="5"/>
        <v>43254</v>
      </c>
      <c r="AC19" s="51" t="s">
        <v>22</v>
      </c>
      <c r="AD19" s="237">
        <f>AD18+AD17</f>
        <v>5</v>
      </c>
      <c r="AE19" s="237"/>
      <c r="AF19" s="32" t="s">
        <v>104</v>
      </c>
    </row>
    <row r="20" spans="1:32" s="1" customFormat="1" ht="15">
      <c r="A20" s="6">
        <v>14</v>
      </c>
      <c r="B20" s="14">
        <f t="shared" si="3"/>
        <v>43192</v>
      </c>
      <c r="C20" s="14">
        <f t="shared" si="3"/>
        <v>43193</v>
      </c>
      <c r="D20" s="14">
        <f t="shared" si="3"/>
        <v>43194</v>
      </c>
      <c r="E20" s="14">
        <f t="shared" si="3"/>
        <v>43195</v>
      </c>
      <c r="F20" s="14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14">
        <f t="shared" si="4"/>
        <v>43227</v>
      </c>
      <c r="L20" s="14">
        <f t="shared" si="4"/>
        <v>43228</v>
      </c>
      <c r="M20" s="14">
        <f t="shared" si="4"/>
        <v>43229</v>
      </c>
      <c r="N20" s="14">
        <f t="shared" si="4"/>
        <v>43230</v>
      </c>
      <c r="O20" s="14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14">
        <f t="shared" si="5"/>
        <v>43255</v>
      </c>
      <c r="U20" s="14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  <c r="AF20" s="1" t="s">
        <v>117</v>
      </c>
    </row>
    <row r="21" spans="1:32" s="1" customFormat="1" ht="15">
      <c r="A21" s="6">
        <v>15</v>
      </c>
      <c r="B21" s="14">
        <f t="shared" si="3"/>
        <v>43199</v>
      </c>
      <c r="C21" s="14">
        <f t="shared" si="3"/>
        <v>43200</v>
      </c>
      <c r="D21" s="14">
        <f t="shared" si="3"/>
        <v>43201</v>
      </c>
      <c r="E21" s="14">
        <f t="shared" si="3"/>
        <v>43202</v>
      </c>
      <c r="F21" s="14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14">
        <f t="shared" si="4"/>
        <v>43235</v>
      </c>
      <c r="M21" s="14">
        <f t="shared" si="4"/>
        <v>43236</v>
      </c>
      <c r="N21" s="14">
        <f t="shared" si="4"/>
        <v>43237</v>
      </c>
      <c r="O21" s="14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4">
        <f t="shared" si="5"/>
        <v>43262</v>
      </c>
      <c r="U21" s="14">
        <f t="shared" si="5"/>
        <v>43263</v>
      </c>
      <c r="V21" s="14">
        <f t="shared" si="5"/>
        <v>43264</v>
      </c>
      <c r="W21" s="14">
        <f t="shared" si="5"/>
        <v>43265</v>
      </c>
      <c r="X21" s="14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5">
      <c r="A22" s="6">
        <v>16</v>
      </c>
      <c r="B22" s="14">
        <f t="shared" si="3"/>
        <v>43206</v>
      </c>
      <c r="C22" s="14">
        <f t="shared" si="3"/>
        <v>43207</v>
      </c>
      <c r="D22" s="14">
        <f t="shared" si="3"/>
        <v>43208</v>
      </c>
      <c r="E22" s="14">
        <f t="shared" si="3"/>
        <v>43209</v>
      </c>
      <c r="F22" s="14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4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4">
        <f t="shared" si="5"/>
        <v>43269</v>
      </c>
      <c r="U22" s="14">
        <f t="shared" si="5"/>
        <v>43270</v>
      </c>
      <c r="V22" s="14">
        <f t="shared" si="5"/>
        <v>43271</v>
      </c>
      <c r="W22" s="14">
        <f t="shared" si="5"/>
        <v>43272</v>
      </c>
      <c r="X22" s="14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3"/>
        <v>43213</v>
      </c>
      <c r="C23" s="14">
        <f t="shared" si="3"/>
        <v>43214</v>
      </c>
      <c r="D23" s="14">
        <f t="shared" si="3"/>
        <v>43215</v>
      </c>
      <c r="E23" s="14">
        <f t="shared" si="3"/>
        <v>43216</v>
      </c>
      <c r="F23" s="14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4">
        <f t="shared" si="4"/>
        <v>43248</v>
      </c>
      <c r="L23" s="14">
        <f t="shared" si="4"/>
        <v>43249</v>
      </c>
      <c r="M23" s="14">
        <f t="shared" si="4"/>
        <v>43250</v>
      </c>
      <c r="N23" s="14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14">
        <f t="shared" si="5"/>
        <v>43276</v>
      </c>
      <c r="U23" s="14">
        <f t="shared" si="5"/>
        <v>43277</v>
      </c>
      <c r="V23" s="14">
        <f t="shared" si="5"/>
        <v>43278</v>
      </c>
      <c r="W23" s="14">
        <f t="shared" si="5"/>
        <v>43279</v>
      </c>
      <c r="X23" s="14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CONTARPORCOLOR(AC8,B8:Z48)</f>
        <v>27</v>
      </c>
      <c r="AE23" s="237"/>
    </row>
    <row r="24" spans="1:32" s="1" customFormat="1" ht="15">
      <c r="A24" s="6">
        <v>18</v>
      </c>
      <c r="B24" s="13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4">
        <f t="shared" si="7"/>
        <v>43313</v>
      </c>
      <c r="N28" s="14">
        <f t="shared" si="7"/>
        <v>43314</v>
      </c>
      <c r="O28" s="14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/>
      <c r="AD28" s="49"/>
      <c r="AE28" s="49"/>
    </row>
    <row r="29" spans="1:32" s="1" customFormat="1" ht="15">
      <c r="A29" s="6">
        <v>27</v>
      </c>
      <c r="B29" s="14">
        <f t="shared" si="6"/>
        <v>43283</v>
      </c>
      <c r="C29" s="14">
        <f t="shared" si="6"/>
        <v>43284</v>
      </c>
      <c r="D29" s="14">
        <f t="shared" si="6"/>
        <v>43285</v>
      </c>
      <c r="E29" s="14">
        <f t="shared" si="6"/>
        <v>43286</v>
      </c>
      <c r="F29" s="14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13">
        <f t="shared" si="7"/>
        <v>43318</v>
      </c>
      <c r="L29" s="13">
        <f t="shared" si="7"/>
        <v>43319</v>
      </c>
      <c r="M29" s="13">
        <f t="shared" si="7"/>
        <v>43320</v>
      </c>
      <c r="N29" s="13">
        <f t="shared" si="7"/>
        <v>43321</v>
      </c>
      <c r="O29" s="13">
        <f t="shared" si="7"/>
        <v>43322</v>
      </c>
      <c r="P29" s="10">
        <f t="shared" si="7"/>
        <v>43323</v>
      </c>
      <c r="Q29" s="10">
        <f t="shared" si="7"/>
        <v>43324</v>
      </c>
      <c r="R29" s="84" t="s">
        <v>97</v>
      </c>
      <c r="S29" s="6">
        <v>36</v>
      </c>
      <c r="T29" s="82">
        <f t="shared" si="8"/>
        <v>43346</v>
      </c>
      <c r="U29" s="82">
        <f t="shared" si="8"/>
        <v>43347</v>
      </c>
      <c r="V29" s="82">
        <f t="shared" si="8"/>
        <v>43348</v>
      </c>
      <c r="W29" s="14">
        <f t="shared" si="8"/>
        <v>43349</v>
      </c>
      <c r="X29" s="14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13">
        <f t="shared" si="7"/>
        <v>43325</v>
      </c>
      <c r="L30" s="13">
        <f t="shared" si="7"/>
        <v>43326</v>
      </c>
      <c r="M30" s="9">
        <f t="shared" si="7"/>
        <v>43327</v>
      </c>
      <c r="N30" s="13">
        <f t="shared" si="7"/>
        <v>43328</v>
      </c>
      <c r="O30" s="13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58">
        <f t="shared" si="8"/>
        <v>43353</v>
      </c>
      <c r="U30" s="13">
        <f t="shared" si="8"/>
        <v>43354</v>
      </c>
      <c r="V30" s="13">
        <f t="shared" si="8"/>
        <v>43355</v>
      </c>
      <c r="W30" s="13">
        <f t="shared" si="8"/>
        <v>43356</v>
      </c>
      <c r="X30" s="13">
        <f t="shared" si="8"/>
        <v>43357</v>
      </c>
      <c r="Y30" s="10">
        <f t="shared" si="8"/>
        <v>43358</v>
      </c>
      <c r="Z30" s="10">
        <f t="shared" si="8"/>
        <v>43359</v>
      </c>
      <c r="AC30" s="49"/>
      <c r="AD30" s="49"/>
      <c r="AE30" s="49"/>
    </row>
    <row r="31" spans="1:32" s="1" customFormat="1" ht="15">
      <c r="A31" s="6">
        <v>29</v>
      </c>
      <c r="B31" s="14">
        <f t="shared" si="6"/>
        <v>43297</v>
      </c>
      <c r="C31" s="14">
        <f t="shared" si="6"/>
        <v>43298</v>
      </c>
      <c r="D31" s="14">
        <f t="shared" si="6"/>
        <v>43299</v>
      </c>
      <c r="E31" s="14">
        <f t="shared" si="6"/>
        <v>43300</v>
      </c>
      <c r="F31" s="14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82">
        <f t="shared" si="7"/>
        <v>43332</v>
      </c>
      <c r="L31" s="82">
        <f t="shared" si="7"/>
        <v>43333</v>
      </c>
      <c r="M31" s="82">
        <f t="shared" si="7"/>
        <v>43334</v>
      </c>
      <c r="N31" s="82">
        <f t="shared" si="7"/>
        <v>43335</v>
      </c>
      <c r="O31" s="82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59">
        <f t="shared" si="8"/>
        <v>43360</v>
      </c>
      <c r="U31" s="14">
        <f t="shared" si="8"/>
        <v>43361</v>
      </c>
      <c r="V31" s="14">
        <f t="shared" si="8"/>
        <v>43362</v>
      </c>
      <c r="W31" s="14">
        <f t="shared" si="8"/>
        <v>43363</v>
      </c>
      <c r="X31" s="14">
        <f t="shared" si="8"/>
        <v>43364</v>
      </c>
      <c r="Y31" s="10">
        <f t="shared" si="8"/>
        <v>43365</v>
      </c>
      <c r="Z31" s="10">
        <f t="shared" si="8"/>
        <v>43366</v>
      </c>
      <c r="AC31" s="49"/>
      <c r="AD31" s="49"/>
      <c r="AE31" s="49"/>
    </row>
    <row r="32" spans="1:32" s="1" customFormat="1" ht="15">
      <c r="A32" s="6">
        <v>30</v>
      </c>
      <c r="B32" s="14">
        <f t="shared" si="6"/>
        <v>43304</v>
      </c>
      <c r="C32" s="14">
        <f t="shared" si="6"/>
        <v>43305</v>
      </c>
      <c r="D32" s="14">
        <f t="shared" si="6"/>
        <v>43306</v>
      </c>
      <c r="E32" s="14">
        <f t="shared" si="6"/>
        <v>43307</v>
      </c>
      <c r="F32" s="14">
        <f t="shared" si="6"/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14">
        <f t="shared" si="7"/>
        <v>43339</v>
      </c>
      <c r="L32" s="14">
        <f t="shared" si="7"/>
        <v>43340</v>
      </c>
      <c r="M32" s="14">
        <f t="shared" si="7"/>
        <v>43341</v>
      </c>
      <c r="N32" s="14">
        <f t="shared" si="7"/>
        <v>43342</v>
      </c>
      <c r="O32" s="14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</row>
    <row r="33" spans="1:32" s="1" customFormat="1" ht="15">
      <c r="A33" s="6">
        <v>31</v>
      </c>
      <c r="B33" s="14">
        <f t="shared" si="6"/>
        <v>43311</v>
      </c>
      <c r="C33" s="14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13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</row>
    <row r="38" spans="1:32" s="1" customFormat="1" ht="15">
      <c r="A38" s="6">
        <v>41</v>
      </c>
      <c r="B38" s="14">
        <f t="shared" si="9"/>
        <v>43381</v>
      </c>
      <c r="C38" s="14">
        <f t="shared" si="9"/>
        <v>43382</v>
      </c>
      <c r="D38" s="14">
        <f t="shared" si="9"/>
        <v>43383</v>
      </c>
      <c r="E38" s="14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4">
        <f t="shared" si="11"/>
        <v>43437</v>
      </c>
      <c r="U38" s="14">
        <f t="shared" si="11"/>
        <v>43438</v>
      </c>
      <c r="V38" s="14">
        <f t="shared" si="11"/>
        <v>43439</v>
      </c>
      <c r="W38" s="7">
        <f t="shared" si="11"/>
        <v>43440</v>
      </c>
      <c r="X38" s="11">
        <f t="shared" si="11"/>
        <v>43441</v>
      </c>
      <c r="Y38" s="10">
        <f t="shared" si="11"/>
        <v>43442</v>
      </c>
      <c r="Z38" s="10">
        <f t="shared" si="11"/>
        <v>43443</v>
      </c>
    </row>
    <row r="39" spans="1:32" s="1" customFormat="1" ht="15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14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4">
        <f t="shared" si="11"/>
        <v>43444</v>
      </c>
      <c r="U39" s="14">
        <f t="shared" si="11"/>
        <v>43445</v>
      </c>
      <c r="V39" s="14">
        <f t="shared" si="11"/>
        <v>43446</v>
      </c>
      <c r="W39" s="14">
        <f t="shared" si="11"/>
        <v>43447</v>
      </c>
      <c r="X39" s="14">
        <f t="shared" si="11"/>
        <v>43448</v>
      </c>
      <c r="Y39" s="10">
        <f t="shared" si="11"/>
        <v>43449</v>
      </c>
      <c r="Z39" s="10">
        <f t="shared" si="11"/>
        <v>43450</v>
      </c>
    </row>
    <row r="40" spans="1:32" s="1" customFormat="1" ht="15">
      <c r="A40" s="6">
        <v>43</v>
      </c>
      <c r="B40" s="14">
        <f t="shared" si="9"/>
        <v>43395</v>
      </c>
      <c r="C40" s="14">
        <f t="shared" si="9"/>
        <v>43396</v>
      </c>
      <c r="D40" s="14">
        <f t="shared" si="9"/>
        <v>43397</v>
      </c>
      <c r="E40" s="14">
        <f t="shared" si="9"/>
        <v>43398</v>
      </c>
      <c r="F40" s="14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4">
        <f t="shared" si="10"/>
        <v>43423</v>
      </c>
      <c r="L40" s="14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14">
        <f t="shared" si="11"/>
        <v>43451</v>
      </c>
      <c r="U40" s="14">
        <f t="shared" si="11"/>
        <v>43452</v>
      </c>
      <c r="V40" s="14">
        <f t="shared" si="11"/>
        <v>43453</v>
      </c>
      <c r="W40" s="14">
        <f t="shared" si="11"/>
        <v>43454</v>
      </c>
      <c r="X40" s="14">
        <f t="shared" si="11"/>
        <v>43455</v>
      </c>
      <c r="Y40" s="10">
        <f t="shared" si="11"/>
        <v>43456</v>
      </c>
      <c r="Z40" s="10">
        <f t="shared" si="11"/>
        <v>43457</v>
      </c>
    </row>
    <row r="41" spans="1:32" s="1" customFormat="1" ht="15">
      <c r="A41" s="6">
        <v>44</v>
      </c>
      <c r="B41" s="14">
        <f t="shared" si="9"/>
        <v>43402</v>
      </c>
      <c r="C41" s="14">
        <f t="shared" si="9"/>
        <v>43403</v>
      </c>
      <c r="D41" s="14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4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13">
        <f t="shared" si="11"/>
        <v>43460</v>
      </c>
      <c r="W41" s="13">
        <f t="shared" si="11"/>
        <v>43461</v>
      </c>
      <c r="X41" s="13">
        <f t="shared" si="11"/>
        <v>43462</v>
      </c>
      <c r="Y41" s="10">
        <f t="shared" si="11"/>
        <v>43463</v>
      </c>
      <c r="Z41" s="10">
        <f t="shared" si="11"/>
        <v>43464</v>
      </c>
    </row>
    <row r="42" spans="1:32" s="1" customFormat="1" ht="15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14">
        <v>2</v>
      </c>
      <c r="E46" s="14">
        <v>3</v>
      </c>
      <c r="F46" s="14">
        <v>4</v>
      </c>
      <c r="G46" s="10">
        <v>5</v>
      </c>
      <c r="H46" s="10">
        <v>6</v>
      </c>
      <c r="T46" s="39"/>
    </row>
    <row r="47" spans="1:32">
      <c r="B47" s="9">
        <v>7</v>
      </c>
      <c r="C47" s="13">
        <v>8</v>
      </c>
      <c r="D47" s="13">
        <v>9</v>
      </c>
      <c r="E47" s="13">
        <v>10</v>
      </c>
      <c r="F47" s="13">
        <v>11</v>
      </c>
      <c r="G47" s="10">
        <v>12</v>
      </c>
      <c r="H47" s="10">
        <v>13</v>
      </c>
      <c r="I47" s="85"/>
    </row>
    <row r="48" spans="1:32">
      <c r="B48" s="20" t="str">
        <f t="shared" ref="B48:H51" si="12">IF(MONTH($T$35)&lt;&gt;MONTH($T$35-(WEEKDAY($T$35,1)-($K$4-1))-IF((WEEKDAY($T$35,1)-($K$4-1))&lt;=0,7,0)+(ROW(B48)-ROW($T$37))*7+(COLUMN(B48)-COLUMN($T$37)+1)),"",$T$35-(WEEKDAY($T$35,1)-($K$4-1))-IF((WEEKDAY($T$35,1)-($K$4-1))&lt;=0,7,0)+(ROW(B48)-ROW($T$37))*7+(COLUMN(B48)-COLUMN($T$37)+1))</f>
        <v/>
      </c>
      <c r="C48" s="20" t="str">
        <f t="shared" si="12"/>
        <v/>
      </c>
      <c r="D48" s="20" t="str">
        <f t="shared" si="12"/>
        <v/>
      </c>
      <c r="E48" s="20" t="str">
        <f t="shared" si="12"/>
        <v/>
      </c>
      <c r="F48" s="20" t="str">
        <f t="shared" si="12"/>
        <v/>
      </c>
      <c r="G48" s="20" t="str">
        <f t="shared" si="12"/>
        <v/>
      </c>
      <c r="H48" s="20" t="str">
        <f t="shared" si="12"/>
        <v/>
      </c>
    </row>
    <row r="49" spans="2:8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</row>
    <row r="50" spans="2:8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</row>
    <row r="51" spans="2:8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85" priority="1" stopIfTrue="1" operator="equal">
      <formula>""</formula>
    </cfRule>
    <cfRule type="cellIs" dxfId="84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101">
    <tabColor rgb="FF00B0F0"/>
    <pageSetUpPr fitToPage="1"/>
  </sheetPr>
  <dimension ref="A1:AS51"/>
  <sheetViews>
    <sheetView showGridLines="0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252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30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7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2021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13</v>
      </c>
    </row>
    <row r="8" spans="1:45" s="1" customFormat="1" ht="15">
      <c r="B8" s="228">
        <f>DATE($B$4,$F$4,1)</f>
        <v>44197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44228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44256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>44228</v>
      </c>
      <c r="L10" s="134">
        <f t="shared" si="0"/>
        <v>44229</v>
      </c>
      <c r="M10" s="134">
        <f t="shared" si="0"/>
        <v>44230</v>
      </c>
      <c r="N10" s="129"/>
      <c r="O10" s="129"/>
      <c r="P10" s="133"/>
      <c r="Q10" s="133"/>
      <c r="R10" s="34"/>
      <c r="S10" s="128">
        <v>9</v>
      </c>
      <c r="T10" s="134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>44256</v>
      </c>
      <c r="U10" s="134">
        <f t="shared" si="1"/>
        <v>44257</v>
      </c>
      <c r="V10" s="134">
        <f t="shared" si="1"/>
        <v>44258</v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5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223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5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44287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44317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44348</v>
      </c>
      <c r="U17" s="229"/>
      <c r="V17" s="229"/>
      <c r="W17" s="229"/>
      <c r="X17" s="229"/>
      <c r="Y17" s="229"/>
      <c r="Z17" s="230"/>
      <c r="AC17" s="52">
        <v>2020</v>
      </c>
      <c r="AD17" s="233">
        <v>0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77" t="s">
        <v>22</v>
      </c>
      <c r="AD19" s="237">
        <f>AD18+AD17</f>
        <v>30</v>
      </c>
      <c r="AE19" s="237"/>
    </row>
    <row r="20" spans="1:32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2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32">
        <v>12</v>
      </c>
      <c r="C21" s="132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36">
        <v>10</v>
      </c>
      <c r="L21" s="136">
        <v>11</v>
      </c>
      <c r="M21" s="136">
        <v>12</v>
      </c>
      <c r="N21" s="172">
        <v>13</v>
      </c>
      <c r="O21" s="136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2">
        <v>19</v>
      </c>
      <c r="C22" s="132">
        <v>20</v>
      </c>
      <c r="D22" s="132">
        <v>21</v>
      </c>
      <c r="E22" s="132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26</v>
      </c>
      <c r="C23" s="93">
        <v>27</v>
      </c>
      <c r="D23" s="93">
        <v>28</v>
      </c>
      <c r="E23" s="93">
        <v>29</v>
      </c>
      <c r="F23" s="93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2">
        <v>21</v>
      </c>
      <c r="U23" s="132">
        <v>22</v>
      </c>
      <c r="V23" s="132">
        <v>23</v>
      </c>
      <c r="W23" s="132">
        <v>24</v>
      </c>
      <c r="X23" s="132">
        <v>25</v>
      </c>
      <c r="Y23" s="171">
        <v>26</v>
      </c>
      <c r="Z23" s="171">
        <v>27</v>
      </c>
      <c r="AC23" s="48">
        <v>2021</v>
      </c>
      <c r="AD23" s="237">
        <f>CONTARPORCOLOR(AC8,B10:Z51)</f>
        <v>30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55">
        <f>AD19-AD23</f>
        <v>0</v>
      </c>
      <c r="AE24" s="255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44378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44409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44440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5">
        <v>1</v>
      </c>
      <c r="F28" s="135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6">
        <v>1</v>
      </c>
      <c r="W28" s="136">
        <v>2</v>
      </c>
      <c r="X28" s="136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5</v>
      </c>
      <c r="C29" s="132">
        <v>6</v>
      </c>
      <c r="D29" s="132">
        <v>7</v>
      </c>
      <c r="E29" s="132">
        <v>8</v>
      </c>
      <c r="F29" s="132">
        <v>9</v>
      </c>
      <c r="G29" s="171">
        <v>10</v>
      </c>
      <c r="H29" s="171">
        <v>11</v>
      </c>
      <c r="I29"/>
      <c r="J29" s="128">
        <v>32</v>
      </c>
      <c r="K29" s="135">
        <v>2</v>
      </c>
      <c r="L29" s="135">
        <v>3</v>
      </c>
      <c r="M29" s="135">
        <v>4</v>
      </c>
      <c r="N29" s="135">
        <v>5</v>
      </c>
      <c r="O29" s="135">
        <v>6</v>
      </c>
      <c r="P29" s="171">
        <v>7</v>
      </c>
      <c r="Q29" s="171">
        <v>8</v>
      </c>
      <c r="R29" s="126"/>
      <c r="S29" s="128">
        <v>37</v>
      </c>
      <c r="T29" s="136">
        <v>6</v>
      </c>
      <c r="U29" s="136">
        <v>7</v>
      </c>
      <c r="V29" s="172">
        <v>8</v>
      </c>
      <c r="W29" s="136">
        <v>9</v>
      </c>
      <c r="X29" s="136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12</v>
      </c>
      <c r="C30" s="132">
        <v>13</v>
      </c>
      <c r="D30" s="132">
        <v>14</v>
      </c>
      <c r="E30" s="132">
        <v>15</v>
      </c>
      <c r="F30" s="132">
        <v>16</v>
      </c>
      <c r="G30" s="171">
        <v>17</v>
      </c>
      <c r="H30" s="171">
        <v>18</v>
      </c>
      <c r="I30"/>
      <c r="J30" s="128">
        <v>33</v>
      </c>
      <c r="K30" s="135">
        <v>9</v>
      </c>
      <c r="L30" s="135">
        <v>10</v>
      </c>
      <c r="M30" s="135">
        <v>11</v>
      </c>
      <c r="N30" s="135">
        <v>12</v>
      </c>
      <c r="O30" s="135">
        <v>13</v>
      </c>
      <c r="P30" s="171">
        <v>14</v>
      </c>
      <c r="Q30" s="171">
        <v>15</v>
      </c>
      <c r="R30" s="126"/>
      <c r="S30" s="128">
        <v>38</v>
      </c>
      <c r="T30" s="144">
        <v>13</v>
      </c>
      <c r="U30" s="144">
        <v>14</v>
      </c>
      <c r="V30" s="144">
        <v>15</v>
      </c>
      <c r="W30" s="144">
        <v>16</v>
      </c>
      <c r="X30" s="144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19</v>
      </c>
      <c r="C31" s="132">
        <v>20</v>
      </c>
      <c r="D31" s="132">
        <v>21</v>
      </c>
      <c r="E31" s="132">
        <v>22</v>
      </c>
      <c r="F31" s="132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2">
        <v>17</v>
      </c>
      <c r="M31" s="132">
        <v>18</v>
      </c>
      <c r="N31" s="132">
        <v>19</v>
      </c>
      <c r="O31" s="132">
        <v>20</v>
      </c>
      <c r="P31" s="171">
        <v>21</v>
      </c>
      <c r="Q31" s="171">
        <v>22</v>
      </c>
      <c r="R31" s="126"/>
      <c r="S31" s="128">
        <v>39</v>
      </c>
      <c r="T31" s="92">
        <v>20</v>
      </c>
      <c r="U31" s="92">
        <v>21</v>
      </c>
      <c r="V31" s="92">
        <v>22</v>
      </c>
      <c r="W31" s="92">
        <v>23</v>
      </c>
      <c r="X31" s="92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5">
        <v>26</v>
      </c>
      <c r="C32" s="135">
        <v>27</v>
      </c>
      <c r="D32" s="135">
        <v>28</v>
      </c>
      <c r="E32" s="135">
        <v>29</v>
      </c>
      <c r="F32" s="135">
        <v>30</v>
      </c>
      <c r="G32" s="171">
        <v>31</v>
      </c>
      <c r="H32" s="171"/>
      <c r="I32"/>
      <c r="J32" s="128">
        <v>35</v>
      </c>
      <c r="K32" s="132">
        <v>23</v>
      </c>
      <c r="L32" s="132">
        <v>24</v>
      </c>
      <c r="M32" s="132">
        <v>25</v>
      </c>
      <c r="N32" s="132">
        <v>26</v>
      </c>
      <c r="O32" s="132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6">
        <v>30</v>
      </c>
      <c r="L33" s="136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44470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44501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44531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>44501</v>
      </c>
      <c r="L37" s="134">
        <f t="shared" si="7"/>
        <v>44502</v>
      </c>
      <c r="M37" s="129">
        <f t="shared" si="7"/>
        <v>44503</v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5">
        <v>7</v>
      </c>
      <c r="V38" s="172">
        <v>8</v>
      </c>
      <c r="W38" s="135">
        <v>9</v>
      </c>
      <c r="X38" s="135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6">
        <v>11</v>
      </c>
      <c r="C39" s="172">
        <v>12</v>
      </c>
      <c r="D39" s="135">
        <v>13</v>
      </c>
      <c r="E39" s="135">
        <v>14</v>
      </c>
      <c r="F39" s="135">
        <v>15</v>
      </c>
      <c r="G39" s="171">
        <v>16</v>
      </c>
      <c r="H39" s="171">
        <v>17</v>
      </c>
      <c r="I39"/>
      <c r="J39" s="128">
        <v>46</v>
      </c>
      <c r="K39" s="132">
        <v>8</v>
      </c>
      <c r="L39" s="132">
        <v>9</v>
      </c>
      <c r="M39" s="132">
        <v>10</v>
      </c>
      <c r="N39" s="132">
        <v>11</v>
      </c>
      <c r="O39" s="132">
        <v>12</v>
      </c>
      <c r="P39" s="171">
        <v>13</v>
      </c>
      <c r="Q39" s="171">
        <v>14</v>
      </c>
      <c r="R39" s="126"/>
      <c r="S39" s="128">
        <v>51</v>
      </c>
      <c r="T39" s="135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5">
        <v>20</v>
      </c>
      <c r="U40" s="135">
        <v>21</v>
      </c>
      <c r="V40" s="135">
        <v>22</v>
      </c>
      <c r="W40" s="136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6">
        <v>27</v>
      </c>
      <c r="U41" s="136">
        <v>28</v>
      </c>
      <c r="V41" s="136">
        <v>29</v>
      </c>
      <c r="W41" s="136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9">
        <v>3</v>
      </c>
      <c r="C47" s="9">
        <v>4</v>
      </c>
      <c r="D47" s="9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83" priority="1" stopIfTrue="1" operator="equal">
      <formula>""</formula>
    </cfRule>
    <cfRule type="cellIs" dxfId="82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72">
    <tabColor rgb="FF0070C0"/>
    <pageSetUpPr fitToPage="1"/>
  </sheetPr>
  <dimension ref="A1:AS51"/>
  <sheetViews>
    <sheetView showGridLines="0" topLeftCell="A10" zoomScale="85" zoomScaleNormal="85" workbookViewId="0">
      <selection activeCell="AF25" sqref="AF25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222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30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32">
        <v>2</v>
      </c>
      <c r="F10" s="13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9</v>
      </c>
      <c r="AS12" s="56"/>
    </row>
    <row r="13" spans="1:45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2">
        <v>21</v>
      </c>
      <c r="P13" s="133">
        <v>22</v>
      </c>
      <c r="Q13" s="133">
        <v>23</v>
      </c>
      <c r="R13" s="34"/>
      <c r="S13" s="128">
        <v>12</v>
      </c>
      <c r="T13" s="132">
        <v>16</v>
      </c>
      <c r="U13" s="132">
        <v>17</v>
      </c>
      <c r="V13" s="132">
        <v>18</v>
      </c>
      <c r="W13" s="132">
        <v>19</v>
      </c>
      <c r="X13" s="132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6">
        <v>24</v>
      </c>
      <c r="L14" s="136">
        <v>25</v>
      </c>
      <c r="M14" s="136">
        <v>26</v>
      </c>
      <c r="N14" s="136">
        <v>27</v>
      </c>
      <c r="O14" s="136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2">
        <v>23</v>
      </c>
      <c r="U14" s="132">
        <v>24</v>
      </c>
      <c r="V14" s="132">
        <v>25</v>
      </c>
      <c r="W14" s="132">
        <v>26</v>
      </c>
      <c r="X14" s="132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227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0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30</v>
      </c>
      <c r="AE19" s="237"/>
    </row>
    <row r="20" spans="1:32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6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2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2">
        <v>22</v>
      </c>
      <c r="U23" s="132">
        <v>23</v>
      </c>
      <c r="V23" s="132">
        <v>24</v>
      </c>
      <c r="W23" s="132">
        <v>25</v>
      </c>
      <c r="X23" s="132">
        <v>26</v>
      </c>
      <c r="Y23" s="133">
        <v>27</v>
      </c>
      <c r="Z23" s="133">
        <v>28</v>
      </c>
      <c r="AC23" s="48" t="s">
        <v>156</v>
      </c>
      <c r="AD23" s="237">
        <f>CONTARPORCOLOR(AC8,B10:Z551)</f>
        <v>26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4</v>
      </c>
      <c r="AE24" s="231"/>
      <c r="AF24" s="32" t="s">
        <v>251</v>
      </c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 t="s">
        <v>29</v>
      </c>
      <c r="AD26" s="80" t="s">
        <v>30</v>
      </c>
      <c r="AE26" s="80" t="s">
        <v>31</v>
      </c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 t="s">
        <v>32</v>
      </c>
      <c r="AD27" s="80">
        <f>AE14*8</f>
        <v>1816</v>
      </c>
      <c r="AE27" s="80" t="s">
        <v>109</v>
      </c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5">
        <f t="shared" si="4"/>
        <v>44014</v>
      </c>
      <c r="F28" s="135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5">
        <f t="shared" si="6"/>
        <v>44075</v>
      </c>
      <c r="V28" s="135">
        <f t="shared" si="6"/>
        <v>44076</v>
      </c>
      <c r="W28" s="135">
        <f t="shared" si="6"/>
        <v>44077</v>
      </c>
      <c r="X28" s="135">
        <f t="shared" si="6"/>
        <v>44078</v>
      </c>
      <c r="Y28" s="133">
        <v>5</v>
      </c>
      <c r="Z28" s="133">
        <v>6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6</v>
      </c>
      <c r="C29" s="132">
        <v>7</v>
      </c>
      <c r="D29" s="132">
        <v>8</v>
      </c>
      <c r="E29" s="132">
        <v>9</v>
      </c>
      <c r="F29" s="132">
        <v>10</v>
      </c>
      <c r="G29" s="133">
        <v>11</v>
      </c>
      <c r="H29" s="133">
        <v>12</v>
      </c>
      <c r="I29"/>
      <c r="J29" s="128">
        <v>32</v>
      </c>
      <c r="K29" s="136">
        <v>3</v>
      </c>
      <c r="L29" s="136">
        <v>4</v>
      </c>
      <c r="M29" s="136">
        <v>5</v>
      </c>
      <c r="N29" s="136">
        <v>6</v>
      </c>
      <c r="O29" s="136">
        <v>7</v>
      </c>
      <c r="P29" s="133">
        <v>8</v>
      </c>
      <c r="Q29" s="133">
        <v>9</v>
      </c>
      <c r="R29" s="126"/>
      <c r="S29" s="128">
        <v>37</v>
      </c>
      <c r="T29" s="136">
        <v>7</v>
      </c>
      <c r="U29" s="131">
        <v>8</v>
      </c>
      <c r="V29" s="136">
        <v>9</v>
      </c>
      <c r="W29" s="136">
        <v>10</v>
      </c>
      <c r="X29" s="136">
        <v>11</v>
      </c>
      <c r="Y29" s="133">
        <v>12</v>
      </c>
      <c r="Z29" s="133">
        <v>13</v>
      </c>
      <c r="AC29" s="53" t="s">
        <v>223</v>
      </c>
      <c r="AD29" s="80"/>
      <c r="AE29" s="80"/>
      <c r="AF29" s="32"/>
    </row>
    <row r="30" spans="1:32" s="1" customFormat="1" ht="16.5" thickTop="1" thickBot="1">
      <c r="A30" s="128">
        <v>29</v>
      </c>
      <c r="B30" s="132">
        <v>13</v>
      </c>
      <c r="C30" s="132">
        <v>14</v>
      </c>
      <c r="D30" s="132">
        <v>15</v>
      </c>
      <c r="E30" s="132">
        <v>16</v>
      </c>
      <c r="F30" s="132">
        <v>17</v>
      </c>
      <c r="G30" s="133">
        <v>18</v>
      </c>
      <c r="H30" s="133">
        <v>19</v>
      </c>
      <c r="I30"/>
      <c r="J30" s="128">
        <v>33</v>
      </c>
      <c r="K30" s="136">
        <v>10</v>
      </c>
      <c r="L30" s="136">
        <v>11</v>
      </c>
      <c r="M30" s="136">
        <v>12</v>
      </c>
      <c r="N30" s="136">
        <v>13</v>
      </c>
      <c r="O30" s="136">
        <v>14</v>
      </c>
      <c r="P30" s="131">
        <v>15</v>
      </c>
      <c r="Q30" s="133">
        <v>16</v>
      </c>
      <c r="R30" s="126"/>
      <c r="S30" s="128">
        <v>38</v>
      </c>
      <c r="T30" s="137">
        <v>14</v>
      </c>
      <c r="U30" s="137">
        <v>15</v>
      </c>
      <c r="V30" s="137">
        <v>16</v>
      </c>
      <c r="W30" s="137">
        <v>17</v>
      </c>
      <c r="X30" s="137">
        <v>18</v>
      </c>
      <c r="Y30" s="138">
        <v>19</v>
      </c>
      <c r="Z30" s="138">
        <v>20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20</v>
      </c>
      <c r="C31" s="132">
        <v>21</v>
      </c>
      <c r="D31" s="132">
        <v>22</v>
      </c>
      <c r="E31" s="135">
        <v>23</v>
      </c>
      <c r="F31" s="132">
        <v>24</v>
      </c>
      <c r="G31" s="131">
        <v>25</v>
      </c>
      <c r="H31" s="133">
        <v>26</v>
      </c>
      <c r="I31"/>
      <c r="J31" s="128">
        <v>34</v>
      </c>
      <c r="K31" s="135">
        <v>17</v>
      </c>
      <c r="L31" s="135">
        <v>18</v>
      </c>
      <c r="M31" s="135">
        <v>19</v>
      </c>
      <c r="N31" s="135">
        <v>20</v>
      </c>
      <c r="O31" s="135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53" t="s">
        <v>161</v>
      </c>
      <c r="AD31" s="49"/>
      <c r="AE31" s="49"/>
    </row>
    <row r="32" spans="1:32" s="1" customFormat="1" ht="16.5" thickTop="1" thickBot="1">
      <c r="A32" s="128">
        <v>31</v>
      </c>
      <c r="B32" s="132">
        <v>27</v>
      </c>
      <c r="C32" s="132">
        <v>28</v>
      </c>
      <c r="D32" s="132">
        <v>29</v>
      </c>
      <c r="E32" s="132">
        <v>30</v>
      </c>
      <c r="F32" s="132">
        <v>31</v>
      </c>
      <c r="G32" s="133"/>
      <c r="H32" s="133"/>
      <c r="I32"/>
      <c r="J32" s="128">
        <v>35</v>
      </c>
      <c r="K32" s="132">
        <v>24</v>
      </c>
      <c r="L32" s="132">
        <v>25</v>
      </c>
      <c r="M32" s="132">
        <v>26</v>
      </c>
      <c r="N32" s="132">
        <v>27</v>
      </c>
      <c r="O32" s="132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  <c r="AC32" s="32" t="s">
        <v>162</v>
      </c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6</v>
      </c>
      <c r="D38" s="132">
        <v>7</v>
      </c>
      <c r="E38" s="132">
        <v>8</v>
      </c>
      <c r="F38" s="132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2">
        <v>3</v>
      </c>
      <c r="M38" s="132">
        <v>4</v>
      </c>
      <c r="N38" s="132">
        <v>5</v>
      </c>
      <c r="O38" s="132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2">
        <v>9</v>
      </c>
      <c r="W38" s="132">
        <v>10</v>
      </c>
      <c r="X38" s="132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2">
        <v>13</v>
      </c>
      <c r="D39" s="132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5">
        <v>21</v>
      </c>
      <c r="U40" s="135">
        <v>22</v>
      </c>
      <c r="V40" s="135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5">
        <v>28</v>
      </c>
      <c r="U41" s="135">
        <v>29</v>
      </c>
      <c r="V41" s="135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9">
        <v>4</v>
      </c>
      <c r="C47" s="9">
        <v>5</v>
      </c>
      <c r="D47" s="94">
        <v>6</v>
      </c>
      <c r="E47" s="9">
        <v>7</v>
      </c>
      <c r="F47" s="9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81" priority="1" stopIfTrue="1" operator="equal">
      <formula>""</formula>
    </cfRule>
    <cfRule type="cellIs" dxfId="80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73F2A-7632-4A58-8120-730943F44F9A}">
  <sheetPr codeName="Hoja141">
    <tabColor rgb="FFFF0000"/>
    <pageSetUpPr fitToPage="1"/>
  </sheetPr>
  <dimension ref="A1:AS51"/>
  <sheetViews>
    <sheetView showGridLines="0" tabSelected="1" topLeftCell="A7" zoomScale="85" zoomScaleNormal="85" workbookViewId="0">
      <selection activeCell="AF29" sqref="AF29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3" max="33" width="12.710937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26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21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  <c r="AG9" s="265" t="s">
        <v>327</v>
      </c>
      <c r="AH9" s="266"/>
      <c r="AI9" s="102" t="s">
        <v>329</v>
      </c>
      <c r="AJ9" s="102" t="s">
        <v>328</v>
      </c>
      <c r="AK9" s="266"/>
      <c r="AL9" s="266"/>
      <c r="AM9" s="266"/>
      <c r="AN9" s="267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268"/>
      <c r="AH10" s="263"/>
      <c r="AI10" s="263"/>
      <c r="AJ10" s="263"/>
      <c r="AK10" s="263"/>
      <c r="AL10" s="263"/>
      <c r="AM10" s="263"/>
      <c r="AN10" s="269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35">
        <v>3</v>
      </c>
      <c r="C11" s="135">
        <v>4</v>
      </c>
      <c r="D11" s="135">
        <v>5</v>
      </c>
      <c r="E11" s="170">
        <v>6</v>
      </c>
      <c r="F11" s="135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244</v>
      </c>
      <c r="AG11" s="268" t="s">
        <v>237</v>
      </c>
      <c r="AH11" s="262"/>
      <c r="AI11" s="262"/>
      <c r="AJ11" s="262"/>
      <c r="AK11" s="262"/>
      <c r="AL11" s="263">
        <v>244</v>
      </c>
      <c r="AM11" s="263">
        <f>AL11*8</f>
        <v>1952</v>
      </c>
      <c r="AN11" s="269" t="s">
        <v>330</v>
      </c>
      <c r="AS11" s="56"/>
    </row>
    <row r="12" spans="1:45" s="1" customFormat="1" ht="16.5" thickTop="1" thickBot="1">
      <c r="A12" s="128">
        <v>2</v>
      </c>
      <c r="B12" s="135">
        <v>10</v>
      </c>
      <c r="C12" s="135">
        <v>11</v>
      </c>
      <c r="D12" s="135">
        <v>12</v>
      </c>
      <c r="E12" s="135">
        <v>13</v>
      </c>
      <c r="F12" s="135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7" t="s">
        <v>325</v>
      </c>
      <c r="AG12" s="268" t="s">
        <v>238</v>
      </c>
      <c r="AH12" s="262"/>
      <c r="AI12" s="262"/>
      <c r="AJ12" s="262"/>
      <c r="AK12" s="262"/>
      <c r="AL12" s="263">
        <v>22</v>
      </c>
      <c r="AM12" s="262"/>
      <c r="AN12" s="270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22</v>
      </c>
      <c r="AG13" s="271" t="s">
        <v>326</v>
      </c>
      <c r="AH13" s="272"/>
      <c r="AI13" s="272"/>
      <c r="AJ13" s="272"/>
      <c r="AK13" s="272"/>
      <c r="AL13" s="272">
        <f>AL11-AL12</f>
        <v>222</v>
      </c>
      <c r="AM13" s="273">
        <f>AL13*7.8558</f>
        <v>1743.9876000000002</v>
      </c>
      <c r="AN13" s="274" t="s">
        <v>330</v>
      </c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226</v>
      </c>
      <c r="AG14" s="32"/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43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0</v>
      </c>
      <c r="AE17" s="234"/>
    </row>
    <row r="18" spans="1:43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43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217" t="s">
        <v>22</v>
      </c>
      <c r="AD19" s="237">
        <f>AD18+AD17</f>
        <v>26</v>
      </c>
      <c r="AE19" s="237"/>
    </row>
    <row r="20" spans="1:43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</row>
    <row r="21" spans="1:43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70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</row>
    <row r="22" spans="1:43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P22" s="32"/>
      <c r="AQ22" s="32"/>
    </row>
    <row r="23" spans="1:43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0</v>
      </c>
      <c r="AE23" s="237"/>
    </row>
    <row r="24" spans="1:43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26</v>
      </c>
      <c r="AE24" s="231"/>
    </row>
    <row r="25" spans="1:43" s="1" customFormat="1" ht="15.75" thickTop="1">
      <c r="I25"/>
      <c r="J25" s="26"/>
      <c r="L25" s="29"/>
      <c r="R25" s="126"/>
      <c r="AC25" s="49"/>
      <c r="AD25" s="49"/>
      <c r="AE25" s="49"/>
    </row>
    <row r="26" spans="1:43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43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43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43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70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43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43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43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9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  <c r="AF33" s="195"/>
      <c r="AG33" s="195"/>
      <c r="AH33" s="195"/>
      <c r="AI33" s="195"/>
      <c r="AJ33" s="195"/>
      <c r="AK33" s="195"/>
      <c r="AL33" s="195"/>
      <c r="AM33" s="195"/>
    </row>
    <row r="34" spans="1:39" s="1" customFormat="1" ht="15.75" thickTop="1">
      <c r="I34"/>
      <c r="J34" s="26"/>
      <c r="R34" s="126"/>
    </row>
    <row r="35" spans="1:39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9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9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  <c r="AE37" s="264"/>
      <c r="AF37" s="264"/>
      <c r="AG37" s="264"/>
      <c r="AH37" s="264"/>
      <c r="AI37" s="264"/>
      <c r="AJ37" s="264"/>
      <c r="AK37" s="264"/>
    </row>
    <row r="38" spans="1:39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  <c r="AE38" s="264"/>
      <c r="AF38" s="264"/>
      <c r="AG38" s="264"/>
      <c r="AH38" s="264"/>
      <c r="AI38" s="264"/>
      <c r="AJ38" s="264"/>
      <c r="AK38" s="264"/>
    </row>
    <row r="39" spans="1:39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  <c r="AE39" s="264"/>
      <c r="AF39" s="264"/>
      <c r="AG39" s="264"/>
      <c r="AH39" s="264"/>
      <c r="AI39" s="264"/>
      <c r="AJ39" s="264"/>
      <c r="AK39" s="264"/>
    </row>
    <row r="40" spans="1:39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70">
        <v>23</v>
      </c>
      <c r="Y40" s="171">
        <v>24</v>
      </c>
      <c r="Z40" s="171">
        <v>25</v>
      </c>
      <c r="AE40" s="264"/>
      <c r="AF40" s="264"/>
      <c r="AG40" s="264"/>
      <c r="AH40" s="264"/>
      <c r="AI40" s="264"/>
      <c r="AJ40" s="264"/>
      <c r="AK40" s="264"/>
    </row>
    <row r="41" spans="1:39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70">
        <v>30</v>
      </c>
      <c r="Y41" s="171">
        <v>31</v>
      </c>
      <c r="Z41" s="129"/>
      <c r="AE41" s="264"/>
      <c r="AF41" s="264"/>
      <c r="AG41" s="264"/>
      <c r="AH41" s="264"/>
      <c r="AI41" s="264"/>
      <c r="AJ41" s="264"/>
      <c r="AK41" s="264"/>
    </row>
    <row r="42" spans="1:39" s="1" customFormat="1" ht="16.5" thickTop="1" thickBot="1">
      <c r="A42" s="128">
        <v>44</v>
      </c>
      <c r="B42" s="170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9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9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9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9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9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9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B26:H26"/>
    <mergeCell ref="K26:Q26"/>
    <mergeCell ref="T26:Z26"/>
    <mergeCell ref="AC14:AD14"/>
    <mergeCell ref="AC16:AE16"/>
    <mergeCell ref="B17:H17"/>
    <mergeCell ref="K17:Q17"/>
    <mergeCell ref="T17:Z17"/>
    <mergeCell ref="AD17:AE17"/>
    <mergeCell ref="B4:D4"/>
    <mergeCell ref="F4:H4"/>
    <mergeCell ref="K4:M4"/>
    <mergeCell ref="B6:Z6"/>
    <mergeCell ref="B8:H8"/>
    <mergeCell ref="K8:Q8"/>
    <mergeCell ref="T8:Z8"/>
    <mergeCell ref="B1:L1"/>
    <mergeCell ref="N1:W1"/>
    <mergeCell ref="Y1:Z1"/>
    <mergeCell ref="B2:M2"/>
    <mergeCell ref="T2:Z2"/>
    <mergeCell ref="B3:D3"/>
    <mergeCell ref="F3:H3"/>
    <mergeCell ref="K3:M3"/>
  </mergeCells>
  <conditionalFormatting sqref="B46:H51">
    <cfRule type="cellIs" dxfId="207" priority="1" stopIfTrue="1" operator="equal">
      <formula>""</formula>
    </cfRule>
    <cfRule type="cellIs" dxfId="206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scale="88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3">
    <tabColor theme="9" tint="-0.249977111117893"/>
  </sheetPr>
  <dimension ref="A1:AS51"/>
  <sheetViews>
    <sheetView showGridLines="0" topLeftCell="A14" workbookViewId="0">
      <selection activeCell="AF52" sqref="AF52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79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3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14">
        <f t="shared" si="0"/>
        <v>43102</v>
      </c>
      <c r="D10" s="14">
        <f t="shared" si="0"/>
        <v>43103</v>
      </c>
      <c r="E10" s="14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14">
        <f t="shared" si="2"/>
        <v>43160</v>
      </c>
      <c r="X10" s="14">
        <f t="shared" si="2"/>
        <v>43161</v>
      </c>
      <c r="Y10" s="10">
        <f t="shared" si="2"/>
        <v>43162</v>
      </c>
      <c r="Z10" s="10">
        <f t="shared" si="2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12">
        <f t="shared" si="0"/>
        <v>43108</v>
      </c>
      <c r="C11" s="12">
        <f t="shared" si="0"/>
        <v>43109</v>
      </c>
      <c r="D11" s="12">
        <f t="shared" si="0"/>
        <v>43110</v>
      </c>
      <c r="E11" s="12">
        <f t="shared" si="0"/>
        <v>43111</v>
      </c>
      <c r="F11" s="12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3">
        <f t="shared" si="1"/>
        <v>43136</v>
      </c>
      <c r="L11" s="13">
        <f t="shared" si="1"/>
        <v>43137</v>
      </c>
      <c r="M11" s="13">
        <f t="shared" si="1"/>
        <v>43138</v>
      </c>
      <c r="N11" s="13">
        <f t="shared" si="1"/>
        <v>43139</v>
      </c>
      <c r="O11" s="13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f t="shared" si="2"/>
        <v>43171</v>
      </c>
      <c r="U12" s="14">
        <f t="shared" si="2"/>
        <v>43172</v>
      </c>
      <c r="V12" s="14">
        <f t="shared" si="2"/>
        <v>43173</v>
      </c>
      <c r="W12" s="14">
        <f t="shared" si="2"/>
        <v>43174</v>
      </c>
      <c r="X12" s="14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4">
        <f t="shared" si="2"/>
        <v>43185</v>
      </c>
      <c r="U14" s="14">
        <f t="shared" si="2"/>
        <v>43186</v>
      </c>
      <c r="V14" s="14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5" s="1" customFormat="1" ht="15">
      <c r="I16"/>
      <c r="J16" s="26"/>
      <c r="R16" s="34"/>
      <c r="AC16" s="232" t="s">
        <v>80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0</v>
      </c>
      <c r="AE17" s="234"/>
      <c r="AF17" s="32" t="s">
        <v>81</v>
      </c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3</v>
      </c>
      <c r="AE18" s="234"/>
    </row>
    <row r="19" spans="1:32" s="1" customFormat="1" ht="15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4">
        <f t="shared" si="4"/>
        <v>43222</v>
      </c>
      <c r="N19" s="14">
        <f t="shared" si="4"/>
        <v>43223</v>
      </c>
      <c r="O19" s="14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4">
        <f t="shared" si="5"/>
        <v>43252</v>
      </c>
      <c r="Y19" s="10">
        <f t="shared" si="5"/>
        <v>43253</v>
      </c>
      <c r="Z19" s="10">
        <f t="shared" si="5"/>
        <v>43254</v>
      </c>
      <c r="AC19" s="51" t="s">
        <v>22</v>
      </c>
      <c r="AD19" s="237">
        <f>AD18+AD17</f>
        <v>3</v>
      </c>
      <c r="AE19" s="237"/>
      <c r="AF19" s="1" t="s">
        <v>107</v>
      </c>
    </row>
    <row r="20" spans="1:32" s="1" customFormat="1" ht="15">
      <c r="A20" s="6">
        <v>14</v>
      </c>
      <c r="B20" s="14">
        <f t="shared" si="3"/>
        <v>43192</v>
      </c>
      <c r="C20" s="14">
        <f t="shared" si="3"/>
        <v>43193</v>
      </c>
      <c r="D20" s="14">
        <f t="shared" si="3"/>
        <v>43194</v>
      </c>
      <c r="E20" s="14">
        <f t="shared" si="3"/>
        <v>43195</v>
      </c>
      <c r="F20" s="14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14">
        <f t="shared" si="4"/>
        <v>43227</v>
      </c>
      <c r="L20" s="14">
        <f t="shared" si="4"/>
        <v>43228</v>
      </c>
      <c r="M20" s="14">
        <f t="shared" si="4"/>
        <v>43229</v>
      </c>
      <c r="N20" s="14">
        <f t="shared" si="4"/>
        <v>43230</v>
      </c>
      <c r="O20" s="14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14">
        <f t="shared" si="5"/>
        <v>43255</v>
      </c>
      <c r="U20" s="14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</row>
    <row r="21" spans="1:32" s="1" customFormat="1" ht="15">
      <c r="A21" s="6">
        <v>15</v>
      </c>
      <c r="B21" s="14">
        <f t="shared" si="3"/>
        <v>43199</v>
      </c>
      <c r="C21" s="14">
        <f t="shared" si="3"/>
        <v>43200</v>
      </c>
      <c r="D21" s="14">
        <f t="shared" si="3"/>
        <v>43201</v>
      </c>
      <c r="E21" s="14">
        <f t="shared" si="3"/>
        <v>43202</v>
      </c>
      <c r="F21" s="14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14">
        <f t="shared" si="4"/>
        <v>43235</v>
      </c>
      <c r="M21" s="14">
        <f t="shared" si="4"/>
        <v>43236</v>
      </c>
      <c r="N21" s="14">
        <f t="shared" si="4"/>
        <v>43237</v>
      </c>
      <c r="O21" s="14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4">
        <f t="shared" si="5"/>
        <v>43262</v>
      </c>
      <c r="U21" s="14">
        <f t="shared" si="5"/>
        <v>43263</v>
      </c>
      <c r="V21" s="14">
        <f t="shared" si="5"/>
        <v>43264</v>
      </c>
      <c r="W21" s="14">
        <f t="shared" si="5"/>
        <v>43265</v>
      </c>
      <c r="X21" s="14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5">
      <c r="A22" s="6">
        <v>16</v>
      </c>
      <c r="B22" s="14">
        <f t="shared" si="3"/>
        <v>43206</v>
      </c>
      <c r="C22" s="14">
        <f t="shared" si="3"/>
        <v>43207</v>
      </c>
      <c r="D22" s="14">
        <f t="shared" si="3"/>
        <v>43208</v>
      </c>
      <c r="E22" s="14">
        <f t="shared" si="3"/>
        <v>43209</v>
      </c>
      <c r="F22" s="14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4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4">
        <f t="shared" si="5"/>
        <v>43269</v>
      </c>
      <c r="U22" s="14">
        <f t="shared" si="5"/>
        <v>43270</v>
      </c>
      <c r="V22" s="14">
        <f t="shared" si="5"/>
        <v>43271</v>
      </c>
      <c r="W22" s="14">
        <f t="shared" si="5"/>
        <v>43272</v>
      </c>
      <c r="X22" s="14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3"/>
        <v>43213</v>
      </c>
      <c r="C23" s="14">
        <f t="shared" si="3"/>
        <v>43214</v>
      </c>
      <c r="D23" s="14">
        <f t="shared" si="3"/>
        <v>43215</v>
      </c>
      <c r="E23" s="14">
        <f t="shared" si="3"/>
        <v>43216</v>
      </c>
      <c r="F23" s="14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4">
        <f t="shared" si="4"/>
        <v>43248</v>
      </c>
      <c r="L23" s="14">
        <f t="shared" si="4"/>
        <v>43249</v>
      </c>
      <c r="M23" s="14">
        <f t="shared" si="4"/>
        <v>43250</v>
      </c>
      <c r="N23" s="14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14">
        <f t="shared" si="5"/>
        <v>43276</v>
      </c>
      <c r="U23" s="14">
        <f t="shared" si="5"/>
        <v>43277</v>
      </c>
      <c r="V23" s="14">
        <f t="shared" si="5"/>
        <v>43278</v>
      </c>
      <c r="W23" s="14">
        <f t="shared" si="5"/>
        <v>43279</v>
      </c>
      <c r="X23" s="14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CONTARPORCOLOR(AC8,B8:Z48)</f>
        <v>29</v>
      </c>
      <c r="AE23" s="237"/>
    </row>
    <row r="24" spans="1:32" s="1" customFormat="1" ht="15">
      <c r="A24" s="6">
        <v>18</v>
      </c>
      <c r="B24" s="13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4">
        <f t="shared" si="7"/>
        <v>43313</v>
      </c>
      <c r="N28" s="14">
        <f t="shared" si="7"/>
        <v>43314</v>
      </c>
      <c r="O28" s="14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/>
      <c r="AD28" s="49"/>
      <c r="AE28" s="49"/>
    </row>
    <row r="29" spans="1:32" s="1" customFormat="1" ht="15">
      <c r="A29" s="6">
        <v>27</v>
      </c>
      <c r="B29" s="14">
        <f t="shared" si="6"/>
        <v>43283</v>
      </c>
      <c r="C29" s="14">
        <f t="shared" si="6"/>
        <v>43284</v>
      </c>
      <c r="D29" s="14">
        <f t="shared" si="6"/>
        <v>43285</v>
      </c>
      <c r="E29" s="14">
        <f t="shared" si="6"/>
        <v>43286</v>
      </c>
      <c r="F29" s="14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14">
        <f t="shared" si="7"/>
        <v>43318</v>
      </c>
      <c r="L29" s="14">
        <f t="shared" si="7"/>
        <v>43319</v>
      </c>
      <c r="M29" s="14">
        <f t="shared" si="7"/>
        <v>43320</v>
      </c>
      <c r="N29" s="14">
        <f t="shared" si="7"/>
        <v>43321</v>
      </c>
      <c r="O29" s="14">
        <f t="shared" si="7"/>
        <v>43322</v>
      </c>
      <c r="P29" s="10">
        <f t="shared" si="7"/>
        <v>43323</v>
      </c>
      <c r="Q29" s="10">
        <f t="shared" si="7"/>
        <v>43324</v>
      </c>
      <c r="R29" s="27"/>
      <c r="S29" s="6">
        <v>36</v>
      </c>
      <c r="T29" s="13">
        <f t="shared" si="8"/>
        <v>43346</v>
      </c>
      <c r="U29" s="13">
        <f t="shared" si="8"/>
        <v>43347</v>
      </c>
      <c r="V29" s="13">
        <f t="shared" si="8"/>
        <v>43348</v>
      </c>
      <c r="W29" s="13">
        <f t="shared" si="8"/>
        <v>43349</v>
      </c>
      <c r="X29" s="13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14">
        <f t="shared" si="7"/>
        <v>43325</v>
      </c>
      <c r="L30" s="14">
        <f t="shared" si="7"/>
        <v>43326</v>
      </c>
      <c r="M30" s="9">
        <f t="shared" si="7"/>
        <v>43327</v>
      </c>
      <c r="N30" s="14">
        <f t="shared" si="7"/>
        <v>43328</v>
      </c>
      <c r="O30" s="14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58">
        <f t="shared" si="8"/>
        <v>43353</v>
      </c>
      <c r="U30" s="13">
        <f t="shared" si="8"/>
        <v>43354</v>
      </c>
      <c r="V30" s="13">
        <f t="shared" si="8"/>
        <v>43355</v>
      </c>
      <c r="W30" s="13">
        <f t="shared" si="8"/>
        <v>43356</v>
      </c>
      <c r="X30" s="13">
        <f t="shared" si="8"/>
        <v>43357</v>
      </c>
      <c r="Y30" s="10">
        <f t="shared" si="8"/>
        <v>43358</v>
      </c>
      <c r="Z30" s="10">
        <f t="shared" si="8"/>
        <v>43359</v>
      </c>
      <c r="AC30" s="49"/>
      <c r="AD30" s="49"/>
      <c r="AE30" s="49"/>
    </row>
    <row r="31" spans="1:32" s="1" customFormat="1" ht="15">
      <c r="A31" s="6">
        <v>29</v>
      </c>
      <c r="B31" s="14">
        <f t="shared" si="6"/>
        <v>43297</v>
      </c>
      <c r="C31" s="14">
        <f t="shared" si="6"/>
        <v>43298</v>
      </c>
      <c r="D31" s="14">
        <f t="shared" si="6"/>
        <v>43299</v>
      </c>
      <c r="E31" s="14">
        <f t="shared" si="6"/>
        <v>43300</v>
      </c>
      <c r="F31" s="14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14">
        <f t="shared" si="7"/>
        <v>43332</v>
      </c>
      <c r="L31" s="14">
        <f t="shared" si="7"/>
        <v>43333</v>
      </c>
      <c r="M31" s="14">
        <f t="shared" si="7"/>
        <v>43334</v>
      </c>
      <c r="N31" s="14">
        <f t="shared" si="7"/>
        <v>43335</v>
      </c>
      <c r="O31" s="14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37">
        <f t="shared" si="8"/>
        <v>43360</v>
      </c>
      <c r="U31" s="14">
        <f t="shared" si="8"/>
        <v>43361</v>
      </c>
      <c r="V31" s="14">
        <f t="shared" si="8"/>
        <v>43362</v>
      </c>
      <c r="W31" s="14">
        <f t="shared" si="8"/>
        <v>43363</v>
      </c>
      <c r="X31" s="14">
        <f t="shared" si="8"/>
        <v>43364</v>
      </c>
      <c r="Y31" s="10">
        <f t="shared" si="8"/>
        <v>43365</v>
      </c>
      <c r="Z31" s="10">
        <f t="shared" si="8"/>
        <v>43366</v>
      </c>
      <c r="AC31" s="49"/>
      <c r="AD31" s="49"/>
      <c r="AE31" s="49"/>
    </row>
    <row r="32" spans="1:32" s="1" customFormat="1" ht="15">
      <c r="A32" s="6">
        <v>30</v>
      </c>
      <c r="B32" s="14">
        <f t="shared" si="6"/>
        <v>43304</v>
      </c>
      <c r="C32" s="14">
        <f t="shared" si="6"/>
        <v>43305</v>
      </c>
      <c r="D32" s="14">
        <f t="shared" si="6"/>
        <v>43306</v>
      </c>
      <c r="E32" s="14">
        <f t="shared" si="6"/>
        <v>43307</v>
      </c>
      <c r="F32" s="14">
        <f t="shared" si="6"/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14">
        <f t="shared" si="7"/>
        <v>43339</v>
      </c>
      <c r="L32" s="14">
        <f t="shared" si="7"/>
        <v>43340</v>
      </c>
      <c r="M32" s="14">
        <f t="shared" si="7"/>
        <v>43341</v>
      </c>
      <c r="N32" s="14">
        <f t="shared" si="7"/>
        <v>43342</v>
      </c>
      <c r="O32" s="14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</row>
    <row r="33" spans="1:32" s="1" customFormat="1" ht="15">
      <c r="A33" s="6">
        <v>31</v>
      </c>
      <c r="B33" s="14">
        <f t="shared" si="6"/>
        <v>43311</v>
      </c>
      <c r="C33" s="14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13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</row>
    <row r="38" spans="1:32" s="1" customFormat="1" ht="15">
      <c r="A38" s="6">
        <v>41</v>
      </c>
      <c r="B38" s="14">
        <f t="shared" si="9"/>
        <v>43381</v>
      </c>
      <c r="C38" s="14">
        <f t="shared" si="9"/>
        <v>43382</v>
      </c>
      <c r="D38" s="14">
        <f t="shared" si="9"/>
        <v>43383</v>
      </c>
      <c r="E38" s="14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4">
        <f t="shared" si="11"/>
        <v>43437</v>
      </c>
      <c r="U38" s="14">
        <f t="shared" si="11"/>
        <v>43438</v>
      </c>
      <c r="V38" s="14">
        <f t="shared" si="11"/>
        <v>43439</v>
      </c>
      <c r="W38" s="7">
        <f t="shared" si="11"/>
        <v>43440</v>
      </c>
      <c r="X38" s="11">
        <f t="shared" si="11"/>
        <v>43441</v>
      </c>
      <c r="Y38" s="10">
        <f t="shared" si="11"/>
        <v>43442</v>
      </c>
      <c r="Z38" s="10">
        <f t="shared" si="11"/>
        <v>43443</v>
      </c>
    </row>
    <row r="39" spans="1:32" s="1" customFormat="1" ht="15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14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4">
        <f t="shared" si="11"/>
        <v>43444</v>
      </c>
      <c r="U39" s="14">
        <f t="shared" si="11"/>
        <v>43445</v>
      </c>
      <c r="V39" s="14">
        <f t="shared" si="11"/>
        <v>43446</v>
      </c>
      <c r="W39" s="14">
        <f t="shared" si="11"/>
        <v>43447</v>
      </c>
      <c r="X39" s="14">
        <f t="shared" si="11"/>
        <v>43448</v>
      </c>
      <c r="Y39" s="10">
        <f t="shared" si="11"/>
        <v>43449</v>
      </c>
      <c r="Z39" s="10">
        <f t="shared" si="11"/>
        <v>43450</v>
      </c>
    </row>
    <row r="40" spans="1:32" s="1" customFormat="1" ht="15">
      <c r="A40" s="6">
        <v>43</v>
      </c>
      <c r="B40" s="14">
        <f t="shared" si="9"/>
        <v>43395</v>
      </c>
      <c r="C40" s="14">
        <f t="shared" si="9"/>
        <v>43396</v>
      </c>
      <c r="D40" s="14">
        <f t="shared" si="9"/>
        <v>43397</v>
      </c>
      <c r="E40" s="14">
        <f t="shared" si="9"/>
        <v>43398</v>
      </c>
      <c r="F40" s="14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3">
        <f t="shared" si="10"/>
        <v>43423</v>
      </c>
      <c r="L40" s="13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14">
        <f t="shared" si="11"/>
        <v>43451</v>
      </c>
      <c r="U40" s="14">
        <f t="shared" si="11"/>
        <v>43452</v>
      </c>
      <c r="V40" s="14">
        <f t="shared" si="11"/>
        <v>43453</v>
      </c>
      <c r="W40" s="14">
        <f t="shared" si="11"/>
        <v>43454</v>
      </c>
      <c r="X40" s="14">
        <f t="shared" si="11"/>
        <v>43455</v>
      </c>
      <c r="Y40" s="10">
        <f t="shared" si="11"/>
        <v>43456</v>
      </c>
      <c r="Z40" s="10">
        <f t="shared" si="11"/>
        <v>43457</v>
      </c>
    </row>
    <row r="41" spans="1:32" s="1" customFormat="1" ht="15">
      <c r="A41" s="6">
        <v>44</v>
      </c>
      <c r="B41" s="14">
        <f t="shared" si="9"/>
        <v>43402</v>
      </c>
      <c r="C41" s="14">
        <f t="shared" si="9"/>
        <v>43403</v>
      </c>
      <c r="D41" s="14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4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13">
        <f t="shared" si="11"/>
        <v>43460</v>
      </c>
      <c r="W41" s="13">
        <f t="shared" si="11"/>
        <v>43461</v>
      </c>
      <c r="X41" s="13">
        <f t="shared" si="11"/>
        <v>43462</v>
      </c>
      <c r="Y41" s="10">
        <f t="shared" si="11"/>
        <v>43463</v>
      </c>
      <c r="Z41" s="10">
        <f t="shared" si="11"/>
        <v>43464</v>
      </c>
    </row>
    <row r="42" spans="1:32" s="1" customFormat="1" ht="15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14">
        <v>2</v>
      </c>
      <c r="E46" s="14">
        <v>3</v>
      </c>
      <c r="F46" s="14">
        <v>4</v>
      </c>
      <c r="G46" s="10">
        <v>5</v>
      </c>
      <c r="H46" s="10">
        <v>6</v>
      </c>
      <c r="T46" s="39"/>
    </row>
    <row r="47" spans="1:32">
      <c r="B47" s="9">
        <v>7</v>
      </c>
      <c r="C47" s="13">
        <v>8</v>
      </c>
      <c r="D47" s="13">
        <v>9</v>
      </c>
      <c r="E47" s="13">
        <v>10</v>
      </c>
      <c r="F47" s="13">
        <v>11</v>
      </c>
      <c r="G47" s="10">
        <v>12</v>
      </c>
      <c r="H47" s="10">
        <v>13</v>
      </c>
    </row>
    <row r="48" spans="1:32">
      <c r="B48" s="20" t="str">
        <f t="shared" ref="B48:H51" si="12">IF(MONTH($T$35)&lt;&gt;MONTH($T$35-(WEEKDAY($T$35,1)-($K$4-1))-IF((WEEKDAY($T$35,1)-($K$4-1))&lt;=0,7,0)+(ROW(B48)-ROW($T$37))*7+(COLUMN(B48)-COLUMN($T$37)+1)),"",$T$35-(WEEKDAY($T$35,1)-($K$4-1))-IF((WEEKDAY($T$35,1)-($K$4-1))&lt;=0,7,0)+(ROW(B48)-ROW($T$37))*7+(COLUMN(B48)-COLUMN($T$37)+1))</f>
        <v/>
      </c>
      <c r="C48" s="20" t="str">
        <f t="shared" si="12"/>
        <v/>
      </c>
      <c r="D48" s="20" t="str">
        <f t="shared" si="12"/>
        <v/>
      </c>
      <c r="E48" s="20" t="str">
        <f t="shared" si="12"/>
        <v/>
      </c>
      <c r="F48" s="20" t="str">
        <f t="shared" si="12"/>
        <v/>
      </c>
      <c r="G48" s="20" t="str">
        <f t="shared" si="12"/>
        <v/>
      </c>
      <c r="H48" s="20" t="str">
        <f t="shared" si="12"/>
        <v/>
      </c>
    </row>
    <row r="49" spans="2:8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</row>
    <row r="50" spans="2:8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</row>
    <row r="51" spans="2:8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79" priority="1" stopIfTrue="1" operator="equal">
      <formula>""</formula>
    </cfRule>
    <cfRule type="cellIs" dxfId="78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scale="75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103">
    <tabColor rgb="FF00B0F0"/>
    <pageSetUpPr fitToPage="1"/>
  </sheetPr>
  <dimension ref="A1:AS51"/>
  <sheetViews>
    <sheetView showGridLines="0" topLeftCell="A8" zoomScale="85" zoomScaleNormal="85" workbookViewId="0">
      <selection activeCell="AQ24" sqref="AQ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224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27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7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2021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13</v>
      </c>
    </row>
    <row r="8" spans="1:45" s="1" customFormat="1" ht="15">
      <c r="B8" s="228">
        <f>DATE($B$4,$F$4,1)</f>
        <v>44197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44228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44256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>44228</v>
      </c>
      <c r="L10" s="134">
        <f t="shared" si="0"/>
        <v>44229</v>
      </c>
      <c r="M10" s="134">
        <f t="shared" si="0"/>
        <v>44230</v>
      </c>
      <c r="N10" s="129"/>
      <c r="O10" s="129"/>
      <c r="P10" s="133"/>
      <c r="Q10" s="133"/>
      <c r="R10" s="34"/>
      <c r="S10" s="128">
        <v>9</v>
      </c>
      <c r="T10" s="134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>44256</v>
      </c>
      <c r="U10" s="134">
        <f t="shared" si="1"/>
        <v>44257</v>
      </c>
      <c r="V10" s="134">
        <f t="shared" si="1"/>
        <v>44258</v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5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223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5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44287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44317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44348</v>
      </c>
      <c r="U17" s="229"/>
      <c r="V17" s="229"/>
      <c r="W17" s="229"/>
      <c r="X17" s="229"/>
      <c r="Y17" s="229"/>
      <c r="Z17" s="230"/>
      <c r="AC17" s="52">
        <v>2020</v>
      </c>
      <c r="AD17" s="233">
        <v>-3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77" t="s">
        <v>22</v>
      </c>
      <c r="AD19" s="237">
        <f>AD18+AD17</f>
        <v>27</v>
      </c>
      <c r="AE19" s="237"/>
    </row>
    <row r="20" spans="1:32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2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32">
        <v>12</v>
      </c>
      <c r="C21" s="132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35">
        <v>10</v>
      </c>
      <c r="L21" s="135">
        <v>11</v>
      </c>
      <c r="M21" s="135">
        <v>12</v>
      </c>
      <c r="N21" s="172">
        <v>13</v>
      </c>
      <c r="O21" s="136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2">
        <v>19</v>
      </c>
      <c r="C22" s="132">
        <v>20</v>
      </c>
      <c r="D22" s="132">
        <v>21</v>
      </c>
      <c r="E22" s="132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26</v>
      </c>
      <c r="C23" s="93">
        <v>27</v>
      </c>
      <c r="D23" s="93">
        <v>28</v>
      </c>
      <c r="E23" s="93">
        <v>29</v>
      </c>
      <c r="F23" s="93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2">
        <v>21</v>
      </c>
      <c r="U23" s="132">
        <v>22</v>
      </c>
      <c r="V23" s="132">
        <v>23</v>
      </c>
      <c r="W23" s="132">
        <v>24</v>
      </c>
      <c r="X23" s="132">
        <v>25</v>
      </c>
      <c r="Y23" s="171">
        <v>26</v>
      </c>
      <c r="Z23" s="171">
        <v>27</v>
      </c>
      <c r="AC23" s="48">
        <v>2021</v>
      </c>
      <c r="AD23" s="237">
        <f>CONTARPORCOLOR(AC8,B10:Z51)</f>
        <v>27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55">
        <f>AD19-AD23</f>
        <v>0</v>
      </c>
      <c r="AE24" s="255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44378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44409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44440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5">
        <v>1</v>
      </c>
      <c r="F28" s="135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5">
        <v>1</v>
      </c>
      <c r="W28" s="135">
        <v>2</v>
      </c>
      <c r="X28" s="135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5</v>
      </c>
      <c r="C29" s="132">
        <v>6</v>
      </c>
      <c r="D29" s="132">
        <v>7</v>
      </c>
      <c r="E29" s="132">
        <v>8</v>
      </c>
      <c r="F29" s="132">
        <v>9</v>
      </c>
      <c r="G29" s="171">
        <v>10</v>
      </c>
      <c r="H29" s="171">
        <v>11</v>
      </c>
      <c r="I29"/>
      <c r="J29" s="128">
        <v>32</v>
      </c>
      <c r="K29" s="132">
        <v>2</v>
      </c>
      <c r="L29" s="132">
        <v>3</v>
      </c>
      <c r="M29" s="132">
        <v>4</v>
      </c>
      <c r="N29" s="132">
        <v>5</v>
      </c>
      <c r="O29" s="132">
        <v>6</v>
      </c>
      <c r="P29" s="171">
        <v>7</v>
      </c>
      <c r="Q29" s="171">
        <v>8</v>
      </c>
      <c r="R29" s="126"/>
      <c r="S29" s="128">
        <v>37</v>
      </c>
      <c r="T29" s="136">
        <v>6</v>
      </c>
      <c r="U29" s="136">
        <v>7</v>
      </c>
      <c r="V29" s="172">
        <v>8</v>
      </c>
      <c r="W29" s="136">
        <v>9</v>
      </c>
      <c r="X29" s="136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6">
        <v>12</v>
      </c>
      <c r="C30" s="136">
        <v>13</v>
      </c>
      <c r="D30" s="136">
        <v>14</v>
      </c>
      <c r="E30" s="136">
        <v>15</v>
      </c>
      <c r="F30" s="136">
        <v>16</v>
      </c>
      <c r="G30" s="171">
        <v>17</v>
      </c>
      <c r="H30" s="171">
        <v>18</v>
      </c>
      <c r="I30"/>
      <c r="J30" s="128">
        <v>33</v>
      </c>
      <c r="K30" s="132">
        <v>9</v>
      </c>
      <c r="L30" s="132">
        <v>10</v>
      </c>
      <c r="M30" s="132">
        <v>11</v>
      </c>
      <c r="N30" s="132">
        <v>12</v>
      </c>
      <c r="O30" s="132">
        <v>13</v>
      </c>
      <c r="P30" s="171">
        <v>14</v>
      </c>
      <c r="Q30" s="171">
        <v>15</v>
      </c>
      <c r="R30" s="126"/>
      <c r="S30" s="128">
        <v>38</v>
      </c>
      <c r="T30" s="137">
        <v>13</v>
      </c>
      <c r="U30" s="137">
        <v>14</v>
      </c>
      <c r="V30" s="137">
        <v>15</v>
      </c>
      <c r="W30" s="137">
        <v>16</v>
      </c>
      <c r="X30" s="137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6">
        <v>19</v>
      </c>
      <c r="C31" s="136">
        <v>20</v>
      </c>
      <c r="D31" s="136">
        <v>21</v>
      </c>
      <c r="E31" s="136">
        <v>22</v>
      </c>
      <c r="F31" s="136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2">
        <v>17</v>
      </c>
      <c r="M31" s="132">
        <v>18</v>
      </c>
      <c r="N31" s="132">
        <v>19</v>
      </c>
      <c r="O31" s="132">
        <v>20</v>
      </c>
      <c r="P31" s="171">
        <v>21</v>
      </c>
      <c r="Q31" s="171">
        <v>22</v>
      </c>
      <c r="R31" s="126"/>
      <c r="S31" s="128">
        <v>39</v>
      </c>
      <c r="T31" s="92">
        <v>20</v>
      </c>
      <c r="U31" s="92">
        <v>21</v>
      </c>
      <c r="V31" s="92">
        <v>22</v>
      </c>
      <c r="W31" s="92">
        <v>23</v>
      </c>
      <c r="X31" s="92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5">
        <v>26</v>
      </c>
      <c r="C32" s="132">
        <v>27</v>
      </c>
      <c r="D32" s="132">
        <v>28</v>
      </c>
      <c r="E32" s="132">
        <v>29</v>
      </c>
      <c r="F32" s="132">
        <v>30</v>
      </c>
      <c r="G32" s="171">
        <v>31</v>
      </c>
      <c r="H32" s="171"/>
      <c r="I32"/>
      <c r="J32" s="128">
        <v>35</v>
      </c>
      <c r="K32" s="132">
        <v>23</v>
      </c>
      <c r="L32" s="132">
        <v>24</v>
      </c>
      <c r="M32" s="132">
        <v>25</v>
      </c>
      <c r="N32" s="132">
        <v>26</v>
      </c>
      <c r="O32" s="132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v>30</v>
      </c>
      <c r="L33" s="135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44470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44501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44531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>44501</v>
      </c>
      <c r="L37" s="134">
        <f t="shared" si="7"/>
        <v>44502</v>
      </c>
      <c r="M37" s="129">
        <f t="shared" si="7"/>
        <v>44503</v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5">
        <v>7</v>
      </c>
      <c r="V38" s="172">
        <v>8</v>
      </c>
      <c r="W38" s="135">
        <v>9</v>
      </c>
      <c r="X38" s="135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6">
        <v>11</v>
      </c>
      <c r="C39" s="172">
        <v>12</v>
      </c>
      <c r="D39" s="135">
        <v>13</v>
      </c>
      <c r="E39" s="135">
        <v>14</v>
      </c>
      <c r="F39" s="135">
        <v>15</v>
      </c>
      <c r="G39" s="171">
        <v>16</v>
      </c>
      <c r="H39" s="171">
        <v>17</v>
      </c>
      <c r="I39"/>
      <c r="J39" s="128">
        <v>46</v>
      </c>
      <c r="K39" s="132">
        <v>8</v>
      </c>
      <c r="L39" s="132">
        <v>9</v>
      </c>
      <c r="M39" s="132">
        <v>10</v>
      </c>
      <c r="N39" s="132">
        <v>11</v>
      </c>
      <c r="O39" s="132">
        <v>12</v>
      </c>
      <c r="P39" s="171">
        <v>13</v>
      </c>
      <c r="Q39" s="171">
        <v>14</v>
      </c>
      <c r="R39" s="126"/>
      <c r="S39" s="128">
        <v>51</v>
      </c>
      <c r="T39" s="135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6">
        <v>20</v>
      </c>
      <c r="U40" s="136">
        <v>21</v>
      </c>
      <c r="V40" s="136">
        <v>22</v>
      </c>
      <c r="W40" s="136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6">
        <v>27</v>
      </c>
      <c r="U41" s="136">
        <v>28</v>
      </c>
      <c r="V41" s="136">
        <v>29</v>
      </c>
      <c r="W41" s="136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3</v>
      </c>
      <c r="C47" s="82">
        <v>4</v>
      </c>
      <c r="D47" s="82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77" priority="1" stopIfTrue="1" operator="equal">
      <formula>""</formula>
    </cfRule>
    <cfRule type="cellIs" dxfId="76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102">
    <tabColor rgb="FF00B0F0"/>
    <pageSetUpPr fitToPage="1"/>
  </sheetPr>
  <dimension ref="A1:AS51"/>
  <sheetViews>
    <sheetView showGridLines="0" topLeftCell="A10" zoomScale="85" zoomScaleNormal="85" workbookViewId="0">
      <selection activeCell="X30" sqref="X30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253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31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7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2021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13</v>
      </c>
    </row>
    <row r="8" spans="1:45" s="1" customFormat="1" ht="15">
      <c r="B8" s="228">
        <f>DATE($B$4,$F$4,1)</f>
        <v>44197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44228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44256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>44228</v>
      </c>
      <c r="L10" s="134">
        <f t="shared" si="0"/>
        <v>44229</v>
      </c>
      <c r="M10" s="134">
        <f t="shared" si="0"/>
        <v>44230</v>
      </c>
      <c r="N10" s="129"/>
      <c r="O10" s="129"/>
      <c r="P10" s="133"/>
      <c r="Q10" s="133"/>
      <c r="R10" s="34"/>
      <c r="S10" s="128">
        <v>9</v>
      </c>
      <c r="T10" s="134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>44256</v>
      </c>
      <c r="U10" s="134">
        <f t="shared" si="1"/>
        <v>44257</v>
      </c>
      <c r="V10" s="134">
        <f t="shared" si="1"/>
        <v>44258</v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0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218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5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44287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44317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44348</v>
      </c>
      <c r="U17" s="229"/>
      <c r="V17" s="229"/>
      <c r="W17" s="229"/>
      <c r="X17" s="229"/>
      <c r="Y17" s="229"/>
      <c r="Z17" s="230"/>
      <c r="AC17" s="52">
        <v>2020</v>
      </c>
      <c r="AD17" s="233">
        <v>1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77" t="s">
        <v>22</v>
      </c>
      <c r="AD19" s="237">
        <f>AD18+AD17</f>
        <v>31</v>
      </c>
      <c r="AE19" s="237"/>
    </row>
    <row r="20" spans="1:32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2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32">
        <v>12</v>
      </c>
      <c r="C21" s="132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66">
        <v>10</v>
      </c>
      <c r="L21" s="166">
        <v>11</v>
      </c>
      <c r="M21" s="166">
        <v>12</v>
      </c>
      <c r="N21" s="172">
        <v>13</v>
      </c>
      <c r="O21" s="136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2">
        <v>19</v>
      </c>
      <c r="C22" s="132">
        <v>20</v>
      </c>
      <c r="D22" s="132">
        <v>21</v>
      </c>
      <c r="E22" s="132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26</v>
      </c>
      <c r="C23" s="93">
        <v>27</v>
      </c>
      <c r="D23" s="93">
        <v>28</v>
      </c>
      <c r="E23" s="93">
        <v>29</v>
      </c>
      <c r="F23" s="93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2">
        <v>21</v>
      </c>
      <c r="U23" s="132">
        <v>22</v>
      </c>
      <c r="V23" s="132">
        <v>23</v>
      </c>
      <c r="W23" s="132">
        <v>24</v>
      </c>
      <c r="X23" s="132">
        <v>25</v>
      </c>
      <c r="Y23" s="171">
        <v>26</v>
      </c>
      <c r="Z23" s="171">
        <v>27</v>
      </c>
      <c r="AC23" s="48">
        <v>2021</v>
      </c>
      <c r="AD23" s="237">
        <f>CONTARPORCOLOR(AC8,B10:Z51)</f>
        <v>29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55">
        <f>AD19-AD23</f>
        <v>2</v>
      </c>
      <c r="AE24" s="255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44378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44409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44440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5">
        <v>1</v>
      </c>
      <c r="F28" s="135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5">
        <v>1</v>
      </c>
      <c r="W28" s="135">
        <v>2</v>
      </c>
      <c r="X28" s="135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5</v>
      </c>
      <c r="C29" s="132">
        <v>6</v>
      </c>
      <c r="D29" s="132">
        <v>7</v>
      </c>
      <c r="E29" s="132">
        <v>8</v>
      </c>
      <c r="F29" s="132">
        <v>9</v>
      </c>
      <c r="G29" s="171">
        <v>10</v>
      </c>
      <c r="H29" s="171">
        <v>11</v>
      </c>
      <c r="I29"/>
      <c r="J29" s="128">
        <v>32</v>
      </c>
      <c r="K29" s="135">
        <v>2</v>
      </c>
      <c r="L29" s="135">
        <v>3</v>
      </c>
      <c r="M29" s="135">
        <v>4</v>
      </c>
      <c r="N29" s="135">
        <v>5</v>
      </c>
      <c r="O29" s="135">
        <v>6</v>
      </c>
      <c r="P29" s="171">
        <v>7</v>
      </c>
      <c r="Q29" s="171">
        <v>8</v>
      </c>
      <c r="R29" s="126"/>
      <c r="S29" s="128">
        <v>37</v>
      </c>
      <c r="T29" s="135">
        <v>6</v>
      </c>
      <c r="U29" s="135">
        <v>7</v>
      </c>
      <c r="V29" s="172">
        <v>8</v>
      </c>
      <c r="W29" s="136">
        <v>9</v>
      </c>
      <c r="X29" s="136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12</v>
      </c>
      <c r="C30" s="132">
        <v>13</v>
      </c>
      <c r="D30" s="132">
        <v>14</v>
      </c>
      <c r="E30" s="132">
        <v>15</v>
      </c>
      <c r="F30" s="132">
        <v>16</v>
      </c>
      <c r="G30" s="171">
        <v>17</v>
      </c>
      <c r="H30" s="171">
        <v>18</v>
      </c>
      <c r="I30"/>
      <c r="J30" s="128">
        <v>33</v>
      </c>
      <c r="K30" s="136">
        <v>9</v>
      </c>
      <c r="L30" s="136">
        <v>10</v>
      </c>
      <c r="M30" s="136">
        <v>11</v>
      </c>
      <c r="N30" s="136">
        <v>12</v>
      </c>
      <c r="O30" s="136">
        <v>13</v>
      </c>
      <c r="P30" s="171">
        <v>14</v>
      </c>
      <c r="Q30" s="171">
        <v>15</v>
      </c>
      <c r="R30" s="126"/>
      <c r="S30" s="128">
        <v>38</v>
      </c>
      <c r="T30" s="144">
        <v>13</v>
      </c>
      <c r="U30" s="137">
        <v>14</v>
      </c>
      <c r="V30" s="137">
        <v>15</v>
      </c>
      <c r="W30" s="137">
        <v>16</v>
      </c>
      <c r="X30" s="137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19</v>
      </c>
      <c r="C31" s="132">
        <v>20</v>
      </c>
      <c r="D31" s="132">
        <v>21</v>
      </c>
      <c r="E31" s="132">
        <v>22</v>
      </c>
      <c r="F31" s="132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6">
        <v>17</v>
      </c>
      <c r="M31" s="136">
        <v>18</v>
      </c>
      <c r="N31" s="136">
        <v>19</v>
      </c>
      <c r="O31" s="136">
        <v>20</v>
      </c>
      <c r="P31" s="171">
        <v>21</v>
      </c>
      <c r="Q31" s="171">
        <v>22</v>
      </c>
      <c r="R31" s="126"/>
      <c r="S31" s="128">
        <v>39</v>
      </c>
      <c r="T31" s="92">
        <v>20</v>
      </c>
      <c r="U31" s="92">
        <v>21</v>
      </c>
      <c r="V31" s="92">
        <v>22</v>
      </c>
      <c r="W31" s="92">
        <v>23</v>
      </c>
      <c r="X31" s="92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5">
        <v>26</v>
      </c>
      <c r="C32" s="132">
        <v>27</v>
      </c>
      <c r="D32" s="132">
        <v>28</v>
      </c>
      <c r="E32" s="132">
        <v>29</v>
      </c>
      <c r="F32" s="132">
        <v>30</v>
      </c>
      <c r="G32" s="171">
        <v>31</v>
      </c>
      <c r="H32" s="171"/>
      <c r="I32"/>
      <c r="J32" s="128">
        <v>35</v>
      </c>
      <c r="K32" s="136">
        <v>23</v>
      </c>
      <c r="L32" s="136">
        <v>24</v>
      </c>
      <c r="M32" s="136">
        <v>25</v>
      </c>
      <c r="N32" s="136">
        <v>26</v>
      </c>
      <c r="O32" s="136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v>30</v>
      </c>
      <c r="L33" s="135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44470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44501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44531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>44501</v>
      </c>
      <c r="L37" s="134">
        <f t="shared" si="7"/>
        <v>44502</v>
      </c>
      <c r="M37" s="129">
        <f t="shared" si="7"/>
        <v>44503</v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6">
        <v>7</v>
      </c>
      <c r="V38" s="172">
        <v>8</v>
      </c>
      <c r="W38" s="136">
        <v>9</v>
      </c>
      <c r="X38" s="136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6">
        <v>11</v>
      </c>
      <c r="C39" s="172">
        <v>12</v>
      </c>
      <c r="D39" s="135">
        <v>13</v>
      </c>
      <c r="E39" s="135">
        <v>14</v>
      </c>
      <c r="F39" s="135">
        <v>15</v>
      </c>
      <c r="G39" s="171">
        <v>16</v>
      </c>
      <c r="H39" s="171">
        <v>17</v>
      </c>
      <c r="I39"/>
      <c r="J39" s="128">
        <v>46</v>
      </c>
      <c r="K39" s="132">
        <v>8</v>
      </c>
      <c r="L39" s="132">
        <v>9</v>
      </c>
      <c r="M39" s="132">
        <v>10</v>
      </c>
      <c r="N39" s="132">
        <v>11</v>
      </c>
      <c r="O39" s="132">
        <v>12</v>
      </c>
      <c r="P39" s="171">
        <v>13</v>
      </c>
      <c r="Q39" s="171">
        <v>14</v>
      </c>
      <c r="R39" s="126"/>
      <c r="S39" s="128">
        <v>51</v>
      </c>
      <c r="T39" s="135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6">
        <v>20</v>
      </c>
      <c r="U40" s="136">
        <v>21</v>
      </c>
      <c r="V40" s="136">
        <v>22</v>
      </c>
      <c r="W40" s="136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5">
        <v>27</v>
      </c>
      <c r="U41" s="135">
        <v>28</v>
      </c>
      <c r="V41" s="135">
        <v>29</v>
      </c>
      <c r="W41" s="135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3</v>
      </c>
      <c r="C47" s="82">
        <v>4</v>
      </c>
      <c r="D47" s="82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75" priority="1" stopIfTrue="1" operator="equal">
      <formula>""</formula>
    </cfRule>
    <cfRule type="cellIs" dxfId="74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73">
    <tabColor rgb="FF0070C0"/>
    <pageSetUpPr fitToPage="1"/>
  </sheetPr>
  <dimension ref="A1:AS51"/>
  <sheetViews>
    <sheetView showGridLines="0" zoomScale="70" zoomScaleNormal="70" workbookViewId="0">
      <selection activeCell="AD17" sqref="AD17:AE17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224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27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32">
        <v>2</v>
      </c>
      <c r="F10" s="13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2</v>
      </c>
      <c r="AS12" s="56"/>
    </row>
    <row r="13" spans="1:45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6">
        <v>17</v>
      </c>
      <c r="L13" s="136">
        <v>18</v>
      </c>
      <c r="M13" s="136">
        <v>19</v>
      </c>
      <c r="N13" s="136">
        <v>20</v>
      </c>
      <c r="O13" s="136">
        <v>21</v>
      </c>
      <c r="P13" s="133">
        <v>22</v>
      </c>
      <c r="Q13" s="133">
        <v>23</v>
      </c>
      <c r="R13" s="34"/>
      <c r="S13" s="128">
        <v>12</v>
      </c>
      <c r="T13" s="132">
        <v>16</v>
      </c>
      <c r="U13" s="132">
        <v>17</v>
      </c>
      <c r="V13" s="132">
        <v>18</v>
      </c>
      <c r="W13" s="132">
        <v>19</v>
      </c>
      <c r="X13" s="132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6">
        <v>23</v>
      </c>
      <c r="U14" s="136">
        <v>24</v>
      </c>
      <c r="V14" s="136">
        <v>25</v>
      </c>
      <c r="W14" s="136">
        <v>26</v>
      </c>
      <c r="X14" s="136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220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-3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27</v>
      </c>
      <c r="AE19" s="237"/>
    </row>
    <row r="20" spans="1:32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5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2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2">
        <v>22</v>
      </c>
      <c r="U23" s="132">
        <v>23</v>
      </c>
      <c r="V23" s="132">
        <v>24</v>
      </c>
      <c r="W23" s="132">
        <v>25</v>
      </c>
      <c r="X23" s="132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29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-2</v>
      </c>
      <c r="AE24" s="231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 t="s">
        <v>29</v>
      </c>
      <c r="AD26" s="80" t="s">
        <v>30</v>
      </c>
      <c r="AE26" s="80" t="s">
        <v>31</v>
      </c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 t="s">
        <v>32</v>
      </c>
      <c r="AD27" s="80">
        <f>AE14*8</f>
        <v>1760</v>
      </c>
      <c r="AE27" s="80" t="s">
        <v>109</v>
      </c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5">
        <f t="shared" si="4"/>
        <v>44014</v>
      </c>
      <c r="F28" s="135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5">
        <f t="shared" si="6"/>
        <v>44075</v>
      </c>
      <c r="V28" s="135">
        <f t="shared" si="6"/>
        <v>44076</v>
      </c>
      <c r="W28" s="135">
        <f t="shared" si="6"/>
        <v>44077</v>
      </c>
      <c r="X28" s="135">
        <f t="shared" si="6"/>
        <v>44078</v>
      </c>
      <c r="Y28" s="133">
        <v>5</v>
      </c>
      <c r="Z28" s="133">
        <v>6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6</v>
      </c>
      <c r="C29" s="132">
        <v>7</v>
      </c>
      <c r="D29" s="132">
        <v>8</v>
      </c>
      <c r="E29" s="132">
        <v>9</v>
      </c>
      <c r="F29" s="132">
        <v>10</v>
      </c>
      <c r="G29" s="133">
        <v>11</v>
      </c>
      <c r="H29" s="133">
        <v>12</v>
      </c>
      <c r="I29"/>
      <c r="J29" s="128">
        <v>32</v>
      </c>
      <c r="K29" s="136">
        <v>3</v>
      </c>
      <c r="L29" s="136">
        <v>4</v>
      </c>
      <c r="M29" s="136">
        <v>5</v>
      </c>
      <c r="N29" s="136">
        <v>6</v>
      </c>
      <c r="O29" s="136">
        <v>7</v>
      </c>
      <c r="P29" s="133">
        <v>8</v>
      </c>
      <c r="Q29" s="133">
        <v>9</v>
      </c>
      <c r="R29" s="126"/>
      <c r="S29" s="128">
        <v>37</v>
      </c>
      <c r="T29" s="136">
        <v>7</v>
      </c>
      <c r="U29" s="131">
        <v>8</v>
      </c>
      <c r="V29" s="136">
        <v>9</v>
      </c>
      <c r="W29" s="136">
        <v>10</v>
      </c>
      <c r="X29" s="136">
        <v>11</v>
      </c>
      <c r="Y29" s="133">
        <v>12</v>
      </c>
      <c r="Z29" s="133">
        <v>13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13</v>
      </c>
      <c r="C30" s="132">
        <v>14</v>
      </c>
      <c r="D30" s="132">
        <v>15</v>
      </c>
      <c r="E30" s="132">
        <v>16</v>
      </c>
      <c r="F30" s="132">
        <v>17</v>
      </c>
      <c r="G30" s="133">
        <v>18</v>
      </c>
      <c r="H30" s="133">
        <v>19</v>
      </c>
      <c r="I30"/>
      <c r="J30" s="128">
        <v>33</v>
      </c>
      <c r="K30" s="136">
        <v>10</v>
      </c>
      <c r="L30" s="136">
        <v>11</v>
      </c>
      <c r="M30" s="136">
        <v>12</v>
      </c>
      <c r="N30" s="136">
        <v>13</v>
      </c>
      <c r="O30" s="136">
        <v>14</v>
      </c>
      <c r="P30" s="131">
        <v>15</v>
      </c>
      <c r="Q30" s="133">
        <v>16</v>
      </c>
      <c r="R30" s="126"/>
      <c r="S30" s="128">
        <v>38</v>
      </c>
      <c r="T30" s="137">
        <v>14</v>
      </c>
      <c r="U30" s="137">
        <v>15</v>
      </c>
      <c r="V30" s="137">
        <v>16</v>
      </c>
      <c r="W30" s="137">
        <v>17</v>
      </c>
      <c r="X30" s="137">
        <v>18</v>
      </c>
      <c r="Y30" s="138">
        <v>19</v>
      </c>
      <c r="Z30" s="138">
        <v>20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20</v>
      </c>
      <c r="C31" s="132">
        <v>21</v>
      </c>
      <c r="D31" s="132">
        <v>22</v>
      </c>
      <c r="E31" s="135">
        <v>23</v>
      </c>
      <c r="F31" s="132">
        <v>24</v>
      </c>
      <c r="G31" s="131">
        <v>25</v>
      </c>
      <c r="H31" s="133">
        <v>26</v>
      </c>
      <c r="I31"/>
      <c r="J31" s="128">
        <v>34</v>
      </c>
      <c r="K31" s="132">
        <v>17</v>
      </c>
      <c r="L31" s="132">
        <v>18</v>
      </c>
      <c r="M31" s="132">
        <v>19</v>
      </c>
      <c r="N31" s="132">
        <v>20</v>
      </c>
      <c r="O31" s="132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53" t="s">
        <v>225</v>
      </c>
      <c r="AD31" s="49"/>
      <c r="AE31" s="49"/>
    </row>
    <row r="32" spans="1:32" s="1" customFormat="1" ht="16.5" thickTop="1" thickBot="1">
      <c r="A32" s="128">
        <v>31</v>
      </c>
      <c r="B32" s="132">
        <v>27</v>
      </c>
      <c r="C32" s="132">
        <v>28</v>
      </c>
      <c r="D32" s="132">
        <v>29</v>
      </c>
      <c r="E32" s="132">
        <v>30</v>
      </c>
      <c r="F32" s="132">
        <v>31</v>
      </c>
      <c r="G32" s="133"/>
      <c r="H32" s="133"/>
      <c r="I32"/>
      <c r="J32" s="128">
        <v>35</v>
      </c>
      <c r="K32" s="132">
        <v>24</v>
      </c>
      <c r="L32" s="132">
        <v>25</v>
      </c>
      <c r="M32" s="132">
        <v>26</v>
      </c>
      <c r="N32" s="132">
        <v>27</v>
      </c>
      <c r="O32" s="132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6</v>
      </c>
      <c r="D38" s="132">
        <v>7</v>
      </c>
      <c r="E38" s="132">
        <v>8</v>
      </c>
      <c r="F38" s="132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2">
        <v>3</v>
      </c>
      <c r="M38" s="132">
        <v>4</v>
      </c>
      <c r="N38" s="132">
        <v>5</v>
      </c>
      <c r="O38" s="132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2">
        <v>9</v>
      </c>
      <c r="W38" s="132">
        <v>10</v>
      </c>
      <c r="X38" s="132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2">
        <v>13</v>
      </c>
      <c r="D39" s="132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5">
        <v>21</v>
      </c>
      <c r="U40" s="135">
        <v>22</v>
      </c>
      <c r="V40" s="135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6">
        <v>28</v>
      </c>
      <c r="U41" s="136">
        <v>29</v>
      </c>
      <c r="V41" s="136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4</v>
      </c>
      <c r="C47" s="82">
        <v>5</v>
      </c>
      <c r="D47" s="82">
        <v>6</v>
      </c>
      <c r="E47" s="82">
        <v>7</v>
      </c>
      <c r="F47" s="82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73" priority="1" stopIfTrue="1" operator="equal">
      <formula>""</formula>
    </cfRule>
    <cfRule type="cellIs" dxfId="72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60">
    <tabColor theme="9" tint="-0.249977111117893"/>
    <pageSetUpPr fitToPage="1"/>
  </sheetPr>
  <dimension ref="A1:AS51"/>
  <sheetViews>
    <sheetView showGridLines="0" topLeftCell="A13" workbookViewId="0">
      <selection activeCell="E48" sqref="C47:E48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96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6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8">
        <f t="shared" si="0"/>
        <v>43102</v>
      </c>
      <c r="D10" s="8">
        <f t="shared" si="0"/>
        <v>43103</v>
      </c>
      <c r="E10" s="8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">
        <v>51</v>
      </c>
      <c r="L10" s="15" t="s">
        <v>51</v>
      </c>
      <c r="M10" s="15" t="s">
        <v>51</v>
      </c>
      <c r="N10" s="14">
        <v>43132</v>
      </c>
      <c r="O10" s="14">
        <v>43133</v>
      </c>
      <c r="P10" s="10">
        <v>43134</v>
      </c>
      <c r="Q10" s="10">
        <v>43135</v>
      </c>
      <c r="R10" s="34"/>
      <c r="S10" s="6">
        <v>9</v>
      </c>
      <c r="T10" s="15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1"/>
        <v/>
      </c>
      <c r="V10" s="20" t="str">
        <f t="shared" si="1"/>
        <v/>
      </c>
      <c r="W10" s="14">
        <f t="shared" si="1"/>
        <v>43160</v>
      </c>
      <c r="X10" s="14">
        <f t="shared" si="1"/>
        <v>43161</v>
      </c>
      <c r="Y10" s="10">
        <f t="shared" si="1"/>
        <v>43162</v>
      </c>
      <c r="Z10" s="10">
        <f t="shared" si="1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12">
        <f t="shared" si="0"/>
        <v>43108</v>
      </c>
      <c r="C11" s="12">
        <f t="shared" si="0"/>
        <v>43109</v>
      </c>
      <c r="D11" s="12">
        <f t="shared" si="0"/>
        <v>43110</v>
      </c>
      <c r="E11" s="12">
        <f t="shared" si="0"/>
        <v>43111</v>
      </c>
      <c r="F11" s="12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v>43136</v>
      </c>
      <c r="L11" s="14">
        <v>43137</v>
      </c>
      <c r="M11" s="14">
        <v>43138</v>
      </c>
      <c r="N11" s="14">
        <v>43139</v>
      </c>
      <c r="O11" s="14">
        <v>43140</v>
      </c>
      <c r="P11" s="10">
        <v>43141</v>
      </c>
      <c r="Q11" s="10">
        <v>43142</v>
      </c>
      <c r="R11" s="34"/>
      <c r="S11" s="6">
        <v>10</v>
      </c>
      <c r="T11" s="14">
        <f t="shared" si="1"/>
        <v>43164</v>
      </c>
      <c r="U11" s="14">
        <f t="shared" si="1"/>
        <v>43165</v>
      </c>
      <c r="V11" s="14">
        <f t="shared" si="1"/>
        <v>43166</v>
      </c>
      <c r="W11" s="14">
        <f t="shared" si="1"/>
        <v>43167</v>
      </c>
      <c r="X11" s="14">
        <f t="shared" si="1"/>
        <v>43168</v>
      </c>
      <c r="Y11" s="10">
        <f t="shared" si="1"/>
        <v>43169</v>
      </c>
      <c r="Z11" s="10">
        <f t="shared" si="1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v>43143</v>
      </c>
      <c r="L12" s="14">
        <v>43144</v>
      </c>
      <c r="M12" s="14">
        <v>43145</v>
      </c>
      <c r="N12" s="14">
        <v>43146</v>
      </c>
      <c r="O12" s="14">
        <v>43147</v>
      </c>
      <c r="P12" s="10">
        <v>43148</v>
      </c>
      <c r="Q12" s="10">
        <v>43149</v>
      </c>
      <c r="R12" s="34"/>
      <c r="S12" s="6">
        <v>11</v>
      </c>
      <c r="T12" s="14">
        <f t="shared" si="1"/>
        <v>43171</v>
      </c>
      <c r="U12" s="14">
        <f t="shared" si="1"/>
        <v>43172</v>
      </c>
      <c r="V12" s="14">
        <f t="shared" si="1"/>
        <v>43173</v>
      </c>
      <c r="W12" s="14">
        <f t="shared" si="1"/>
        <v>43174</v>
      </c>
      <c r="X12" s="14">
        <f t="shared" si="1"/>
        <v>43175</v>
      </c>
      <c r="Y12" s="10">
        <f t="shared" si="1"/>
        <v>43176</v>
      </c>
      <c r="Z12" s="10">
        <f t="shared" si="1"/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v>43150</v>
      </c>
      <c r="L13" s="14">
        <v>43151</v>
      </c>
      <c r="M13" s="14">
        <v>43152</v>
      </c>
      <c r="N13" s="14">
        <v>43153</v>
      </c>
      <c r="O13" s="14">
        <v>43154</v>
      </c>
      <c r="P13" s="10">
        <v>43155</v>
      </c>
      <c r="Q13" s="10">
        <v>43156</v>
      </c>
      <c r="R13" s="34"/>
      <c r="S13" s="6">
        <v>12</v>
      </c>
      <c r="T13" s="14">
        <f t="shared" si="1"/>
        <v>43178</v>
      </c>
      <c r="U13" s="14">
        <f t="shared" si="1"/>
        <v>43179</v>
      </c>
      <c r="V13" s="14">
        <f t="shared" si="1"/>
        <v>43180</v>
      </c>
      <c r="W13" s="14">
        <f t="shared" si="1"/>
        <v>43181</v>
      </c>
      <c r="X13" s="14">
        <f t="shared" si="1"/>
        <v>43182</v>
      </c>
      <c r="Y13" s="10">
        <f t="shared" si="1"/>
        <v>43183</v>
      </c>
      <c r="Z13" s="10">
        <f t="shared" si="1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v>43157</v>
      </c>
      <c r="L14" s="14">
        <v>43158</v>
      </c>
      <c r="M14" s="14">
        <v>43159</v>
      </c>
      <c r="N14" s="15" t="s">
        <v>51</v>
      </c>
      <c r="O14" s="15" t="s">
        <v>51</v>
      </c>
      <c r="P14" s="15" t="s">
        <v>51</v>
      </c>
      <c r="Q14" s="15" t="s">
        <v>51</v>
      </c>
      <c r="R14" s="34"/>
      <c r="S14" s="6">
        <v>13</v>
      </c>
      <c r="T14" s="14">
        <f t="shared" si="1"/>
        <v>43185</v>
      </c>
      <c r="U14" s="14">
        <f t="shared" si="1"/>
        <v>43186</v>
      </c>
      <c r="V14" s="14">
        <f t="shared" si="1"/>
        <v>43187</v>
      </c>
      <c r="W14" s="9">
        <f t="shared" si="1"/>
        <v>43188</v>
      </c>
      <c r="X14" s="9">
        <f t="shared" si="1"/>
        <v>43189</v>
      </c>
      <c r="Y14" s="10">
        <f t="shared" si="1"/>
        <v>43190</v>
      </c>
      <c r="Z14" s="15" t="str">
        <f t="shared" si="1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">
        <v>51</v>
      </c>
      <c r="L15" s="15" t="s">
        <v>51</v>
      </c>
      <c r="M15" s="15" t="s">
        <v>51</v>
      </c>
      <c r="N15" s="15" t="s">
        <v>51</v>
      </c>
      <c r="O15" s="15" t="s">
        <v>51</v>
      </c>
      <c r="P15" s="15" t="s">
        <v>51</v>
      </c>
      <c r="Q15" s="15" t="s">
        <v>51</v>
      </c>
      <c r="R15" s="34"/>
      <c r="T15" s="15" t="str">
        <f t="shared" si="1"/>
        <v/>
      </c>
      <c r="U15" s="15" t="str">
        <f t="shared" si="1"/>
        <v/>
      </c>
      <c r="V15" s="15" t="str">
        <f t="shared" si="1"/>
        <v/>
      </c>
      <c r="W15" s="15" t="str">
        <f t="shared" si="1"/>
        <v/>
      </c>
      <c r="X15" s="15" t="str">
        <f t="shared" si="1"/>
        <v/>
      </c>
      <c r="Y15" s="15" t="str">
        <f t="shared" si="1"/>
        <v/>
      </c>
      <c r="Z15" s="15" t="str">
        <f t="shared" si="1"/>
        <v/>
      </c>
    </row>
    <row r="16" spans="1:45" s="1" customFormat="1" ht="15">
      <c r="I16"/>
      <c r="J16" s="26"/>
      <c r="R16" s="34"/>
      <c r="AC16" s="232" t="s">
        <v>80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2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4</v>
      </c>
      <c r="AE18" s="234"/>
    </row>
    <row r="19" spans="1:32" s="1" customFormat="1" ht="15">
      <c r="B19" s="15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2"/>
        <v/>
      </c>
      <c r="D19" s="15" t="str">
        <f t="shared" si="2"/>
        <v/>
      </c>
      <c r="E19" s="15" t="str">
        <f t="shared" si="2"/>
        <v/>
      </c>
      <c r="F19" s="15" t="str">
        <f t="shared" si="2"/>
        <v/>
      </c>
      <c r="G19" s="10" t="str">
        <f t="shared" si="2"/>
        <v/>
      </c>
      <c r="H19" s="10">
        <f t="shared" si="2"/>
        <v>43191</v>
      </c>
      <c r="I19"/>
      <c r="J19" s="6">
        <v>18</v>
      </c>
      <c r="K19" s="28" t="str">
        <f t="shared" ref="K19:Q24" si="3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3"/>
        <v>43221</v>
      </c>
      <c r="M19" s="14">
        <f t="shared" si="3"/>
        <v>43222</v>
      </c>
      <c r="N19" s="14">
        <f t="shared" si="3"/>
        <v>43223</v>
      </c>
      <c r="O19" s="14">
        <f t="shared" si="3"/>
        <v>43224</v>
      </c>
      <c r="P19" s="10">
        <f t="shared" si="3"/>
        <v>43225</v>
      </c>
      <c r="Q19" s="10">
        <f t="shared" si="3"/>
        <v>43226</v>
      </c>
      <c r="R19" s="27"/>
      <c r="S19" s="6">
        <v>22</v>
      </c>
      <c r="T19" s="15" t="str">
        <f t="shared" ref="T19:Z24" si="4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4"/>
        <v/>
      </c>
      <c r="V19" s="15" t="str">
        <f t="shared" si="4"/>
        <v/>
      </c>
      <c r="W19" s="15" t="str">
        <f t="shared" si="4"/>
        <v/>
      </c>
      <c r="X19" s="14">
        <f t="shared" si="4"/>
        <v>43252</v>
      </c>
      <c r="Y19" s="10">
        <f t="shared" si="4"/>
        <v>43253</v>
      </c>
      <c r="Z19" s="10">
        <f t="shared" si="4"/>
        <v>43254</v>
      </c>
      <c r="AC19" s="51" t="s">
        <v>22</v>
      </c>
      <c r="AD19" s="237">
        <f>AD18+AD17</f>
        <v>6</v>
      </c>
      <c r="AE19" s="237"/>
      <c r="AF19" s="1" t="s">
        <v>105</v>
      </c>
    </row>
    <row r="20" spans="1:32" s="1" customFormat="1" ht="15">
      <c r="A20" s="6">
        <v>14</v>
      </c>
      <c r="B20" s="14">
        <f t="shared" si="2"/>
        <v>43192</v>
      </c>
      <c r="C20" s="14">
        <f t="shared" si="2"/>
        <v>43193</v>
      </c>
      <c r="D20" s="14">
        <f t="shared" si="2"/>
        <v>43194</v>
      </c>
      <c r="E20" s="14">
        <f t="shared" si="2"/>
        <v>43195</v>
      </c>
      <c r="F20" s="14">
        <f t="shared" si="2"/>
        <v>43196</v>
      </c>
      <c r="G20" s="10">
        <f t="shared" si="2"/>
        <v>43197</v>
      </c>
      <c r="H20" s="10">
        <f t="shared" si="2"/>
        <v>43198</v>
      </c>
      <c r="I20"/>
      <c r="J20" s="6">
        <v>19</v>
      </c>
      <c r="K20" s="14">
        <f t="shared" si="3"/>
        <v>43227</v>
      </c>
      <c r="L20" s="14">
        <f t="shared" si="3"/>
        <v>43228</v>
      </c>
      <c r="M20" s="14">
        <f t="shared" si="3"/>
        <v>43229</v>
      </c>
      <c r="N20" s="14">
        <f t="shared" si="3"/>
        <v>43230</v>
      </c>
      <c r="O20" s="14">
        <f t="shared" si="3"/>
        <v>43231</v>
      </c>
      <c r="P20" s="10">
        <f t="shared" si="3"/>
        <v>43232</v>
      </c>
      <c r="Q20" s="10">
        <f t="shared" si="3"/>
        <v>43233</v>
      </c>
      <c r="R20" s="27"/>
      <c r="S20" s="6">
        <v>23</v>
      </c>
      <c r="T20" s="14">
        <f t="shared" si="4"/>
        <v>43255</v>
      </c>
      <c r="U20" s="14">
        <f t="shared" si="4"/>
        <v>43256</v>
      </c>
      <c r="V20" s="14">
        <f t="shared" si="4"/>
        <v>43257</v>
      </c>
      <c r="W20" s="14">
        <f t="shared" si="4"/>
        <v>43258</v>
      </c>
      <c r="X20" s="14">
        <f t="shared" si="4"/>
        <v>43259</v>
      </c>
      <c r="Y20" s="10">
        <f t="shared" si="4"/>
        <v>43260</v>
      </c>
      <c r="Z20" s="10">
        <f t="shared" si="4"/>
        <v>43261</v>
      </c>
    </row>
    <row r="21" spans="1:32" s="1" customFormat="1" ht="15">
      <c r="A21" s="6">
        <v>15</v>
      </c>
      <c r="B21" s="14">
        <f t="shared" si="2"/>
        <v>43199</v>
      </c>
      <c r="C21" s="14">
        <f t="shared" si="2"/>
        <v>43200</v>
      </c>
      <c r="D21" s="14">
        <f t="shared" si="2"/>
        <v>43201</v>
      </c>
      <c r="E21" s="14">
        <f t="shared" si="2"/>
        <v>43202</v>
      </c>
      <c r="F21" s="14">
        <f t="shared" si="2"/>
        <v>43203</v>
      </c>
      <c r="G21" s="10">
        <f t="shared" si="2"/>
        <v>43204</v>
      </c>
      <c r="H21" s="10">
        <f t="shared" si="2"/>
        <v>43205</v>
      </c>
      <c r="I21"/>
      <c r="J21" s="6">
        <v>20</v>
      </c>
      <c r="K21" s="9">
        <f t="shared" si="3"/>
        <v>43234</v>
      </c>
      <c r="L21" s="14">
        <f t="shared" si="3"/>
        <v>43235</v>
      </c>
      <c r="M21" s="14">
        <f t="shared" si="3"/>
        <v>43236</v>
      </c>
      <c r="N21" s="14">
        <f t="shared" si="3"/>
        <v>43237</v>
      </c>
      <c r="O21" s="14">
        <f t="shared" si="3"/>
        <v>43238</v>
      </c>
      <c r="P21" s="10">
        <f t="shared" si="3"/>
        <v>43239</v>
      </c>
      <c r="Q21" s="10">
        <f t="shared" si="3"/>
        <v>43240</v>
      </c>
      <c r="R21" s="27"/>
      <c r="S21" s="6">
        <v>24</v>
      </c>
      <c r="T21" s="14">
        <f t="shared" si="4"/>
        <v>43262</v>
      </c>
      <c r="U21" s="14">
        <f t="shared" si="4"/>
        <v>43263</v>
      </c>
      <c r="V21" s="14">
        <f t="shared" si="4"/>
        <v>43264</v>
      </c>
      <c r="W21" s="14">
        <f t="shared" si="4"/>
        <v>43265</v>
      </c>
      <c r="X21" s="14">
        <f t="shared" si="4"/>
        <v>43266</v>
      </c>
      <c r="Y21" s="10">
        <f t="shared" si="4"/>
        <v>43267</v>
      </c>
      <c r="Z21" s="10">
        <f t="shared" si="4"/>
        <v>43268</v>
      </c>
    </row>
    <row r="22" spans="1:32" s="1" customFormat="1" ht="15">
      <c r="A22" s="6">
        <v>16</v>
      </c>
      <c r="B22" s="14">
        <f t="shared" si="2"/>
        <v>43206</v>
      </c>
      <c r="C22" s="14">
        <f t="shared" si="2"/>
        <v>43207</v>
      </c>
      <c r="D22" s="14">
        <f t="shared" si="2"/>
        <v>43208</v>
      </c>
      <c r="E22" s="14">
        <f t="shared" si="2"/>
        <v>43209</v>
      </c>
      <c r="F22" s="14">
        <f t="shared" si="2"/>
        <v>43210</v>
      </c>
      <c r="G22" s="10">
        <f t="shared" si="2"/>
        <v>43211</v>
      </c>
      <c r="H22" s="10">
        <f t="shared" si="2"/>
        <v>43212</v>
      </c>
      <c r="I22"/>
      <c r="J22" s="6">
        <v>21</v>
      </c>
      <c r="K22" s="14">
        <f t="shared" si="3"/>
        <v>43241</v>
      </c>
      <c r="L22" s="14">
        <f t="shared" si="3"/>
        <v>43242</v>
      </c>
      <c r="M22" s="14">
        <f t="shared" si="3"/>
        <v>43243</v>
      </c>
      <c r="N22" s="14">
        <f t="shared" si="3"/>
        <v>43244</v>
      </c>
      <c r="O22" s="14">
        <f t="shared" si="3"/>
        <v>43245</v>
      </c>
      <c r="P22" s="10">
        <f t="shared" si="3"/>
        <v>43246</v>
      </c>
      <c r="Q22" s="10">
        <f t="shared" si="3"/>
        <v>43247</v>
      </c>
      <c r="R22" s="27"/>
      <c r="S22" s="6">
        <v>25</v>
      </c>
      <c r="T22" s="14">
        <f t="shared" si="4"/>
        <v>43269</v>
      </c>
      <c r="U22" s="14">
        <f t="shared" si="4"/>
        <v>43270</v>
      </c>
      <c r="V22" s="14">
        <f t="shared" si="4"/>
        <v>43271</v>
      </c>
      <c r="W22" s="14">
        <f t="shared" si="4"/>
        <v>43272</v>
      </c>
      <c r="X22" s="13">
        <f t="shared" si="4"/>
        <v>43273</v>
      </c>
      <c r="Y22" s="10">
        <f t="shared" si="4"/>
        <v>43274</v>
      </c>
      <c r="Z22" s="10">
        <f t="shared" si="4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2"/>
        <v>43213</v>
      </c>
      <c r="C23" s="14">
        <f t="shared" si="2"/>
        <v>43214</v>
      </c>
      <c r="D23" s="14">
        <f t="shared" si="2"/>
        <v>43215</v>
      </c>
      <c r="E23" s="14">
        <f t="shared" si="2"/>
        <v>43216</v>
      </c>
      <c r="F23" s="14">
        <f t="shared" si="2"/>
        <v>43217</v>
      </c>
      <c r="G23" s="10">
        <f t="shared" si="2"/>
        <v>43218</v>
      </c>
      <c r="H23" s="10">
        <f t="shared" si="2"/>
        <v>43219</v>
      </c>
      <c r="I23"/>
      <c r="J23" s="6">
        <v>22</v>
      </c>
      <c r="K23" s="14">
        <f t="shared" si="3"/>
        <v>43248</v>
      </c>
      <c r="L23" s="14">
        <f t="shared" si="3"/>
        <v>43249</v>
      </c>
      <c r="M23" s="14">
        <f t="shared" si="3"/>
        <v>43250</v>
      </c>
      <c r="N23" s="14">
        <f t="shared" si="3"/>
        <v>43251</v>
      </c>
      <c r="O23" s="15" t="str">
        <f t="shared" si="3"/>
        <v/>
      </c>
      <c r="P23" s="15" t="str">
        <f t="shared" si="3"/>
        <v/>
      </c>
      <c r="Q23" s="15" t="str">
        <f t="shared" si="3"/>
        <v/>
      </c>
      <c r="R23" s="27"/>
      <c r="S23" s="6">
        <v>26</v>
      </c>
      <c r="T23" s="82">
        <f t="shared" si="4"/>
        <v>43276</v>
      </c>
      <c r="U23" s="14">
        <f t="shared" si="4"/>
        <v>43277</v>
      </c>
      <c r="V23" s="14">
        <f t="shared" si="4"/>
        <v>43278</v>
      </c>
      <c r="W23" s="14">
        <f t="shared" si="4"/>
        <v>43279</v>
      </c>
      <c r="X23" s="14">
        <f t="shared" si="4"/>
        <v>43280</v>
      </c>
      <c r="Y23" s="10">
        <f t="shared" si="4"/>
        <v>43281</v>
      </c>
      <c r="Z23" s="15" t="str">
        <f t="shared" si="4"/>
        <v/>
      </c>
      <c r="AC23" s="48">
        <v>2017</v>
      </c>
      <c r="AD23" s="237">
        <f>CONTARPORCOLOR(AC8,B8:Z48)</f>
        <v>28</v>
      </c>
      <c r="AE23" s="237"/>
    </row>
    <row r="24" spans="1:32" s="1" customFormat="1" ht="15">
      <c r="A24" s="6">
        <v>18</v>
      </c>
      <c r="B24" s="13">
        <f t="shared" si="2"/>
        <v>43220</v>
      </c>
      <c r="C24" s="15" t="str">
        <f t="shared" si="2"/>
        <v/>
      </c>
      <c r="D24" s="15" t="str">
        <f t="shared" si="2"/>
        <v/>
      </c>
      <c r="E24" s="15" t="str">
        <f t="shared" si="2"/>
        <v/>
      </c>
      <c r="F24" s="15" t="str">
        <f t="shared" si="2"/>
        <v/>
      </c>
      <c r="G24" s="15" t="str">
        <f t="shared" si="2"/>
        <v/>
      </c>
      <c r="H24" s="15" t="str">
        <f t="shared" si="2"/>
        <v/>
      </c>
      <c r="I24"/>
      <c r="J24" s="26"/>
      <c r="K24" s="15" t="str">
        <f t="shared" si="3"/>
        <v/>
      </c>
      <c r="L24" s="15" t="str">
        <f t="shared" si="3"/>
        <v/>
      </c>
      <c r="M24" s="15" t="str">
        <f t="shared" si="3"/>
        <v/>
      </c>
      <c r="N24" s="15" t="str">
        <f t="shared" si="3"/>
        <v/>
      </c>
      <c r="O24" s="15" t="str">
        <f t="shared" si="3"/>
        <v/>
      </c>
      <c r="P24" s="15" t="str">
        <f t="shared" si="3"/>
        <v/>
      </c>
      <c r="Q24" s="15" t="str">
        <f t="shared" si="3"/>
        <v/>
      </c>
      <c r="R24" s="27"/>
      <c r="T24" s="15" t="str">
        <f t="shared" si="4"/>
        <v/>
      </c>
      <c r="U24" s="15" t="str">
        <f t="shared" si="4"/>
        <v/>
      </c>
      <c r="V24" s="15" t="str">
        <f t="shared" si="4"/>
        <v/>
      </c>
      <c r="W24" s="15" t="str">
        <f t="shared" si="4"/>
        <v/>
      </c>
      <c r="X24" s="15" t="str">
        <f t="shared" si="4"/>
        <v/>
      </c>
      <c r="Y24" s="15" t="str">
        <f t="shared" si="4"/>
        <v/>
      </c>
      <c r="Z24" s="15" t="str">
        <f t="shared" si="4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5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5"/>
        <v/>
      </c>
      <c r="D28" s="15" t="str">
        <f t="shared" si="5"/>
        <v/>
      </c>
      <c r="E28" s="15" t="str">
        <f t="shared" si="5"/>
        <v/>
      </c>
      <c r="F28" s="15" t="str">
        <f t="shared" si="5"/>
        <v/>
      </c>
      <c r="G28" s="10" t="str">
        <f t="shared" si="5"/>
        <v/>
      </c>
      <c r="H28" s="10">
        <f t="shared" si="5"/>
        <v>43282</v>
      </c>
      <c r="I28"/>
      <c r="J28" s="6">
        <v>31</v>
      </c>
      <c r="K28" s="15" t="str">
        <f t="shared" ref="K28:Q33" si="6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6"/>
        <v/>
      </c>
      <c r="M28" s="14">
        <f t="shared" si="6"/>
        <v>43313</v>
      </c>
      <c r="N28" s="14">
        <f t="shared" si="6"/>
        <v>43314</v>
      </c>
      <c r="O28" s="14">
        <f t="shared" si="6"/>
        <v>43315</v>
      </c>
      <c r="P28" s="10">
        <f t="shared" si="6"/>
        <v>43316</v>
      </c>
      <c r="Q28" s="10">
        <f t="shared" si="6"/>
        <v>43317</v>
      </c>
      <c r="R28" s="27"/>
      <c r="S28" s="6">
        <v>35</v>
      </c>
      <c r="T28" s="15" t="s">
        <v>51</v>
      </c>
      <c r="U28" s="15" t="s">
        <v>51</v>
      </c>
      <c r="V28" s="15" t="s">
        <v>51</v>
      </c>
      <c r="W28" s="15" t="s">
        <v>51</v>
      </c>
      <c r="X28" s="35" t="s">
        <v>51</v>
      </c>
      <c r="Y28" s="10">
        <v>43344</v>
      </c>
      <c r="Z28" s="10">
        <v>43345</v>
      </c>
      <c r="AC28" s="49"/>
      <c r="AD28" s="49"/>
      <c r="AE28" s="49"/>
    </row>
    <row r="29" spans="1:32" s="1" customFormat="1" ht="15">
      <c r="A29" s="6">
        <v>27</v>
      </c>
      <c r="B29" s="14">
        <f t="shared" si="5"/>
        <v>43283</v>
      </c>
      <c r="C29" s="14">
        <f t="shared" si="5"/>
        <v>43284</v>
      </c>
      <c r="D29" s="14">
        <f t="shared" si="5"/>
        <v>43285</v>
      </c>
      <c r="E29" s="14">
        <f t="shared" si="5"/>
        <v>43286</v>
      </c>
      <c r="F29" s="14">
        <f t="shared" si="5"/>
        <v>43287</v>
      </c>
      <c r="G29" s="10">
        <f t="shared" si="5"/>
        <v>43288</v>
      </c>
      <c r="H29" s="10">
        <f t="shared" si="5"/>
        <v>43289</v>
      </c>
      <c r="I29"/>
      <c r="J29" s="6">
        <v>32</v>
      </c>
      <c r="K29" s="13">
        <f t="shared" si="6"/>
        <v>43318</v>
      </c>
      <c r="L29" s="13">
        <f t="shared" si="6"/>
        <v>43319</v>
      </c>
      <c r="M29" s="13">
        <f t="shared" si="6"/>
        <v>43320</v>
      </c>
      <c r="N29" s="13">
        <f t="shared" si="6"/>
        <v>43321</v>
      </c>
      <c r="O29" s="13">
        <f t="shared" si="6"/>
        <v>43322</v>
      </c>
      <c r="P29" s="10">
        <f t="shared" si="6"/>
        <v>43323</v>
      </c>
      <c r="Q29" s="10">
        <f t="shared" si="6"/>
        <v>43324</v>
      </c>
      <c r="R29" s="27"/>
      <c r="S29" s="6">
        <v>36</v>
      </c>
      <c r="T29" s="13">
        <v>43346</v>
      </c>
      <c r="U29" s="13">
        <v>43347</v>
      </c>
      <c r="V29" s="13">
        <v>43348</v>
      </c>
      <c r="W29" s="13">
        <v>43349</v>
      </c>
      <c r="X29" s="13">
        <v>43350</v>
      </c>
      <c r="Y29" s="10">
        <v>43351</v>
      </c>
      <c r="Z29" s="10"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5"/>
        <v>43290</v>
      </c>
      <c r="C30" s="14">
        <f t="shared" si="5"/>
        <v>43291</v>
      </c>
      <c r="D30" s="14">
        <f t="shared" si="5"/>
        <v>43292</v>
      </c>
      <c r="E30" s="14">
        <f t="shared" si="5"/>
        <v>43293</v>
      </c>
      <c r="F30" s="14">
        <f t="shared" si="5"/>
        <v>43294</v>
      </c>
      <c r="G30" s="10">
        <f t="shared" si="5"/>
        <v>43295</v>
      </c>
      <c r="H30" s="10">
        <f t="shared" si="5"/>
        <v>43296</v>
      </c>
      <c r="I30"/>
      <c r="J30" s="6">
        <v>33</v>
      </c>
      <c r="K30" s="13">
        <f t="shared" si="6"/>
        <v>43325</v>
      </c>
      <c r="L30" s="13">
        <f t="shared" si="6"/>
        <v>43326</v>
      </c>
      <c r="M30" s="9">
        <f t="shared" si="6"/>
        <v>43327</v>
      </c>
      <c r="N30" s="13">
        <f t="shared" si="6"/>
        <v>43328</v>
      </c>
      <c r="O30" s="13">
        <f t="shared" si="6"/>
        <v>43329</v>
      </c>
      <c r="P30" s="10">
        <f t="shared" si="6"/>
        <v>43330</v>
      </c>
      <c r="Q30" s="10">
        <f t="shared" si="6"/>
        <v>43331</v>
      </c>
      <c r="R30" s="27"/>
      <c r="S30" s="6">
        <v>37</v>
      </c>
      <c r="T30" s="36">
        <v>43353</v>
      </c>
      <c r="U30" s="14">
        <v>43354</v>
      </c>
      <c r="V30" s="14">
        <v>43355</v>
      </c>
      <c r="W30" s="14">
        <v>43356</v>
      </c>
      <c r="X30" s="14">
        <v>43357</v>
      </c>
      <c r="Y30" s="10">
        <v>43358</v>
      </c>
      <c r="Z30" s="10">
        <v>43359</v>
      </c>
      <c r="AC30" s="49"/>
      <c r="AD30" s="49"/>
      <c r="AE30" s="49"/>
    </row>
    <row r="31" spans="1:32" s="1" customFormat="1" ht="15">
      <c r="A31" s="6">
        <v>29</v>
      </c>
      <c r="B31" s="14">
        <f t="shared" si="5"/>
        <v>43297</v>
      </c>
      <c r="C31" s="14">
        <f t="shared" si="5"/>
        <v>43298</v>
      </c>
      <c r="D31" s="14">
        <f t="shared" si="5"/>
        <v>43299</v>
      </c>
      <c r="E31" s="14">
        <f t="shared" si="5"/>
        <v>43300</v>
      </c>
      <c r="F31" s="14">
        <f t="shared" si="5"/>
        <v>43301</v>
      </c>
      <c r="G31" s="10">
        <f t="shared" si="5"/>
        <v>43302</v>
      </c>
      <c r="H31" s="10">
        <f t="shared" si="5"/>
        <v>43303</v>
      </c>
      <c r="I31"/>
      <c r="J31" s="6">
        <v>34</v>
      </c>
      <c r="K31" s="13">
        <f t="shared" si="6"/>
        <v>43332</v>
      </c>
      <c r="L31" s="13">
        <f t="shared" si="6"/>
        <v>43333</v>
      </c>
      <c r="M31" s="13">
        <f t="shared" si="6"/>
        <v>43334</v>
      </c>
      <c r="N31" s="13">
        <f t="shared" si="6"/>
        <v>43335</v>
      </c>
      <c r="O31" s="13">
        <f t="shared" si="6"/>
        <v>43336</v>
      </c>
      <c r="P31" s="10">
        <f t="shared" si="6"/>
        <v>43337</v>
      </c>
      <c r="Q31" s="10">
        <f t="shared" si="6"/>
        <v>43338</v>
      </c>
      <c r="R31" s="27"/>
      <c r="S31" s="6">
        <v>38</v>
      </c>
      <c r="T31" s="37">
        <v>43360</v>
      </c>
      <c r="U31" s="14">
        <v>43361</v>
      </c>
      <c r="V31" s="14">
        <v>43362</v>
      </c>
      <c r="W31" s="14">
        <v>43363</v>
      </c>
      <c r="X31" s="14">
        <v>43364</v>
      </c>
      <c r="Y31" s="10">
        <v>43365</v>
      </c>
      <c r="Z31" s="10">
        <v>43366</v>
      </c>
      <c r="AC31" s="49"/>
      <c r="AD31" s="49"/>
      <c r="AE31" s="49"/>
    </row>
    <row r="32" spans="1:32" s="1" customFormat="1" ht="15">
      <c r="A32" s="6">
        <v>30</v>
      </c>
      <c r="B32" s="14">
        <f t="shared" si="5"/>
        <v>43304</v>
      </c>
      <c r="C32" s="14">
        <f t="shared" si="5"/>
        <v>43305</v>
      </c>
      <c r="D32" s="14">
        <f t="shared" si="5"/>
        <v>43306</v>
      </c>
      <c r="E32" s="14">
        <f t="shared" si="5"/>
        <v>43307</v>
      </c>
      <c r="F32" s="14">
        <f t="shared" si="5"/>
        <v>43308</v>
      </c>
      <c r="G32" s="10">
        <f t="shared" si="5"/>
        <v>43309</v>
      </c>
      <c r="H32" s="10">
        <f t="shared" si="5"/>
        <v>43310</v>
      </c>
      <c r="I32"/>
      <c r="J32" s="6">
        <v>35</v>
      </c>
      <c r="K32" s="14">
        <f t="shared" si="6"/>
        <v>43339</v>
      </c>
      <c r="L32" s="14">
        <f t="shared" si="6"/>
        <v>43340</v>
      </c>
      <c r="M32" s="14">
        <f t="shared" si="6"/>
        <v>43341</v>
      </c>
      <c r="N32" s="14">
        <f t="shared" si="6"/>
        <v>43342</v>
      </c>
      <c r="O32" s="14">
        <f t="shared" si="6"/>
        <v>43343</v>
      </c>
      <c r="P32" s="15" t="str">
        <f t="shared" si="6"/>
        <v/>
      </c>
      <c r="Q32" s="15" t="str">
        <f t="shared" si="6"/>
        <v/>
      </c>
      <c r="R32" s="27"/>
      <c r="S32" s="6">
        <v>39</v>
      </c>
      <c r="T32" s="14">
        <v>43367</v>
      </c>
      <c r="U32" s="14">
        <v>43368</v>
      </c>
      <c r="V32" s="14">
        <v>43369</v>
      </c>
      <c r="W32" s="14">
        <v>43370</v>
      </c>
      <c r="X32" s="14">
        <v>43371</v>
      </c>
      <c r="Y32" s="10">
        <v>43372</v>
      </c>
      <c r="Z32" s="10">
        <v>43373</v>
      </c>
    </row>
    <row r="33" spans="1:32" s="1" customFormat="1" ht="15">
      <c r="A33" s="6">
        <v>31</v>
      </c>
      <c r="B33" s="14">
        <f t="shared" si="5"/>
        <v>43311</v>
      </c>
      <c r="C33" s="14">
        <f t="shared" si="5"/>
        <v>43312</v>
      </c>
      <c r="D33" s="15" t="str">
        <f t="shared" si="5"/>
        <v/>
      </c>
      <c r="E33" s="15" t="str">
        <f t="shared" si="5"/>
        <v/>
      </c>
      <c r="F33" s="15" t="str">
        <f t="shared" si="5"/>
        <v/>
      </c>
      <c r="G33" s="15" t="str">
        <f t="shared" si="5"/>
        <v/>
      </c>
      <c r="H33" s="18" t="str">
        <f t="shared" si="5"/>
        <v/>
      </c>
      <c r="I33"/>
      <c r="J33" s="26"/>
      <c r="K33" s="15" t="str">
        <f t="shared" si="6"/>
        <v/>
      </c>
      <c r="L33" s="15" t="str">
        <f t="shared" si="6"/>
        <v/>
      </c>
      <c r="M33" s="15" t="str">
        <f t="shared" si="6"/>
        <v/>
      </c>
      <c r="N33" s="15" t="str">
        <f t="shared" si="6"/>
        <v/>
      </c>
      <c r="O33" s="15" t="str">
        <f t="shared" si="6"/>
        <v/>
      </c>
      <c r="P33" s="15" t="str">
        <f t="shared" si="6"/>
        <v/>
      </c>
      <c r="Q33" s="15" t="str">
        <f t="shared" si="6"/>
        <v/>
      </c>
      <c r="R33" s="27"/>
      <c r="T33" s="15" t="s">
        <v>51</v>
      </c>
      <c r="U33" s="15" t="s">
        <v>51</v>
      </c>
      <c r="V33" s="15" t="s">
        <v>51</v>
      </c>
      <c r="W33" s="15" t="s">
        <v>51</v>
      </c>
      <c r="X33" s="15" t="s">
        <v>51</v>
      </c>
      <c r="Y33" s="15" t="s">
        <v>51</v>
      </c>
      <c r="Z33" s="15" t="s">
        <v>51</v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7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7"/>
        <v>43375</v>
      </c>
      <c r="D37" s="14">
        <f t="shared" si="7"/>
        <v>43376</v>
      </c>
      <c r="E37" s="14">
        <f t="shared" si="7"/>
        <v>43377</v>
      </c>
      <c r="F37" s="14">
        <f t="shared" si="7"/>
        <v>43378</v>
      </c>
      <c r="G37" s="10">
        <f t="shared" si="7"/>
        <v>43379</v>
      </c>
      <c r="H37" s="10">
        <f t="shared" si="7"/>
        <v>43380</v>
      </c>
      <c r="I37"/>
      <c r="J37" s="6">
        <v>44</v>
      </c>
      <c r="K37" s="15" t="str">
        <f t="shared" ref="K37:Q42" si="8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8"/>
        <v/>
      </c>
      <c r="M37" s="28" t="str">
        <f t="shared" si="8"/>
        <v/>
      </c>
      <c r="N37" s="9">
        <f t="shared" si="8"/>
        <v>43405</v>
      </c>
      <c r="O37" s="13">
        <f t="shared" si="8"/>
        <v>43406</v>
      </c>
      <c r="P37" s="10">
        <f t="shared" si="8"/>
        <v>43407</v>
      </c>
      <c r="Q37" s="10">
        <f t="shared" si="8"/>
        <v>43408</v>
      </c>
      <c r="R37" s="27"/>
      <c r="S37" s="6">
        <v>48</v>
      </c>
      <c r="T37" s="15" t="str">
        <f t="shared" ref="T37:Z42" si="9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9"/>
        <v/>
      </c>
      <c r="V37" s="15" t="str">
        <f t="shared" si="9"/>
        <v/>
      </c>
      <c r="W37" s="15" t="str">
        <f t="shared" si="9"/>
        <v/>
      </c>
      <c r="X37" s="15" t="str">
        <f t="shared" si="9"/>
        <v/>
      </c>
      <c r="Y37" s="10">
        <f t="shared" si="9"/>
        <v>43435</v>
      </c>
      <c r="Z37" s="10">
        <f t="shared" si="9"/>
        <v>43436</v>
      </c>
    </row>
    <row r="38" spans="1:32" s="1" customFormat="1" ht="15">
      <c r="A38" s="6">
        <v>41</v>
      </c>
      <c r="B38" s="14">
        <f t="shared" si="7"/>
        <v>43381</v>
      </c>
      <c r="C38" s="14">
        <f t="shared" si="7"/>
        <v>43382</v>
      </c>
      <c r="D38" s="14">
        <f t="shared" si="7"/>
        <v>43383</v>
      </c>
      <c r="E38" s="14">
        <f t="shared" si="7"/>
        <v>43384</v>
      </c>
      <c r="F38" s="9">
        <f t="shared" si="7"/>
        <v>43385</v>
      </c>
      <c r="G38" s="10">
        <f t="shared" si="7"/>
        <v>43386</v>
      </c>
      <c r="H38" s="10">
        <f t="shared" si="7"/>
        <v>43387</v>
      </c>
      <c r="I38"/>
      <c r="J38" s="6">
        <v>45</v>
      </c>
      <c r="K38" s="14">
        <f t="shared" si="8"/>
        <v>43409</v>
      </c>
      <c r="L38" s="14">
        <f t="shared" si="8"/>
        <v>43410</v>
      </c>
      <c r="M38" s="14">
        <f t="shared" si="8"/>
        <v>43411</v>
      </c>
      <c r="N38" s="14">
        <f t="shared" si="8"/>
        <v>43412</v>
      </c>
      <c r="O38" s="14">
        <f t="shared" si="8"/>
        <v>43413</v>
      </c>
      <c r="P38" s="10">
        <f t="shared" si="8"/>
        <v>43414</v>
      </c>
      <c r="Q38" s="10">
        <f t="shared" si="8"/>
        <v>43415</v>
      </c>
      <c r="R38" s="27"/>
      <c r="S38" s="6">
        <v>49</v>
      </c>
      <c r="T38" s="14">
        <f t="shared" si="9"/>
        <v>43437</v>
      </c>
      <c r="U38" s="14">
        <f t="shared" si="9"/>
        <v>43438</v>
      </c>
      <c r="V38" s="14">
        <f t="shared" si="9"/>
        <v>43439</v>
      </c>
      <c r="W38" s="7">
        <f t="shared" si="9"/>
        <v>43440</v>
      </c>
      <c r="X38" s="11">
        <f t="shared" si="9"/>
        <v>43441</v>
      </c>
      <c r="Y38" s="10">
        <f t="shared" si="9"/>
        <v>43442</v>
      </c>
      <c r="Z38" s="10">
        <f t="shared" si="9"/>
        <v>43443</v>
      </c>
    </row>
    <row r="39" spans="1:32" s="1" customFormat="1" ht="15">
      <c r="A39" s="6">
        <v>42</v>
      </c>
      <c r="B39" s="14">
        <f t="shared" si="7"/>
        <v>43388</v>
      </c>
      <c r="C39" s="14">
        <f t="shared" si="7"/>
        <v>43389</v>
      </c>
      <c r="D39" s="14">
        <f t="shared" si="7"/>
        <v>43390</v>
      </c>
      <c r="E39" s="12">
        <f t="shared" si="7"/>
        <v>43391</v>
      </c>
      <c r="F39" s="12">
        <f t="shared" si="7"/>
        <v>43392</v>
      </c>
      <c r="G39" s="10">
        <f t="shared" si="7"/>
        <v>43393</v>
      </c>
      <c r="H39" s="10">
        <f t="shared" si="7"/>
        <v>43394</v>
      </c>
      <c r="I39"/>
      <c r="J39" s="6">
        <v>46</v>
      </c>
      <c r="K39" s="14">
        <f t="shared" si="8"/>
        <v>43416</v>
      </c>
      <c r="L39" s="14">
        <f t="shared" si="8"/>
        <v>43417</v>
      </c>
      <c r="M39" s="14">
        <f t="shared" si="8"/>
        <v>43418</v>
      </c>
      <c r="N39" s="14">
        <f t="shared" si="8"/>
        <v>43419</v>
      </c>
      <c r="O39" s="14">
        <f t="shared" si="8"/>
        <v>43420</v>
      </c>
      <c r="P39" s="10">
        <f t="shared" si="8"/>
        <v>43421</v>
      </c>
      <c r="Q39" s="10">
        <f t="shared" si="8"/>
        <v>43422</v>
      </c>
      <c r="R39" s="27"/>
      <c r="S39" s="6">
        <v>50</v>
      </c>
      <c r="T39" s="14">
        <f t="shared" si="9"/>
        <v>43444</v>
      </c>
      <c r="U39" s="14">
        <f t="shared" si="9"/>
        <v>43445</v>
      </c>
      <c r="V39" s="14">
        <f t="shared" si="9"/>
        <v>43446</v>
      </c>
      <c r="W39" s="14">
        <f t="shared" si="9"/>
        <v>43447</v>
      </c>
      <c r="X39" s="14">
        <f t="shared" si="9"/>
        <v>43448</v>
      </c>
      <c r="Y39" s="10">
        <f t="shared" si="9"/>
        <v>43449</v>
      </c>
      <c r="Z39" s="10">
        <f t="shared" si="9"/>
        <v>43450</v>
      </c>
    </row>
    <row r="40" spans="1:32" s="1" customFormat="1" ht="15">
      <c r="A40" s="6">
        <v>43</v>
      </c>
      <c r="B40" s="14">
        <f t="shared" si="7"/>
        <v>43395</v>
      </c>
      <c r="C40" s="14">
        <f t="shared" si="7"/>
        <v>43396</v>
      </c>
      <c r="D40" s="14">
        <f t="shared" si="7"/>
        <v>43397</v>
      </c>
      <c r="E40" s="14">
        <f t="shared" si="7"/>
        <v>43398</v>
      </c>
      <c r="F40" s="14">
        <f t="shared" si="7"/>
        <v>43399</v>
      </c>
      <c r="G40" s="10">
        <f t="shared" si="7"/>
        <v>43400</v>
      </c>
      <c r="H40" s="10">
        <f t="shared" si="7"/>
        <v>43401</v>
      </c>
      <c r="I40"/>
      <c r="J40" s="6">
        <v>47</v>
      </c>
      <c r="K40" s="14">
        <f t="shared" si="8"/>
        <v>43423</v>
      </c>
      <c r="L40" s="14">
        <f t="shared" si="8"/>
        <v>43424</v>
      </c>
      <c r="M40" s="14">
        <f t="shared" si="8"/>
        <v>43425</v>
      </c>
      <c r="N40" s="14">
        <f t="shared" si="8"/>
        <v>43426</v>
      </c>
      <c r="O40" s="14">
        <f t="shared" si="8"/>
        <v>43427</v>
      </c>
      <c r="P40" s="10">
        <f t="shared" si="8"/>
        <v>43428</v>
      </c>
      <c r="Q40" s="10">
        <f t="shared" si="8"/>
        <v>43429</v>
      </c>
      <c r="R40" s="27"/>
      <c r="S40" s="6">
        <v>51</v>
      </c>
      <c r="T40" s="14">
        <f t="shared" si="9"/>
        <v>43451</v>
      </c>
      <c r="U40" s="14">
        <f t="shared" si="9"/>
        <v>43452</v>
      </c>
      <c r="V40" s="14">
        <f t="shared" si="9"/>
        <v>43453</v>
      </c>
      <c r="W40" s="14">
        <f t="shared" si="9"/>
        <v>43454</v>
      </c>
      <c r="X40" s="14">
        <f t="shared" si="9"/>
        <v>43455</v>
      </c>
      <c r="Y40" s="10">
        <f t="shared" si="9"/>
        <v>43456</v>
      </c>
      <c r="Z40" s="10">
        <f t="shared" si="9"/>
        <v>43457</v>
      </c>
    </row>
    <row r="41" spans="1:32" s="1" customFormat="1" ht="15">
      <c r="A41" s="6">
        <v>44</v>
      </c>
      <c r="B41" s="14">
        <f t="shared" si="7"/>
        <v>43402</v>
      </c>
      <c r="C41" s="14">
        <f t="shared" si="7"/>
        <v>43403</v>
      </c>
      <c r="D41" s="14">
        <f t="shared" si="7"/>
        <v>43404</v>
      </c>
      <c r="E41" s="15" t="str">
        <f t="shared" si="7"/>
        <v/>
      </c>
      <c r="F41" s="15" t="str">
        <f t="shared" si="7"/>
        <v/>
      </c>
      <c r="G41" s="10" t="str">
        <f t="shared" si="7"/>
        <v/>
      </c>
      <c r="H41" s="10" t="str">
        <f t="shared" si="7"/>
        <v/>
      </c>
      <c r="I41"/>
      <c r="J41" s="6">
        <v>48</v>
      </c>
      <c r="K41" s="14">
        <f t="shared" si="8"/>
        <v>43430</v>
      </c>
      <c r="L41" s="14">
        <f t="shared" si="8"/>
        <v>43431</v>
      </c>
      <c r="M41" s="14">
        <f t="shared" si="8"/>
        <v>43432</v>
      </c>
      <c r="N41" s="14">
        <f t="shared" si="8"/>
        <v>43433</v>
      </c>
      <c r="O41" s="14">
        <f t="shared" si="8"/>
        <v>43434</v>
      </c>
      <c r="P41" s="15" t="str">
        <f t="shared" si="8"/>
        <v/>
      </c>
      <c r="Q41" s="15" t="str">
        <f t="shared" si="8"/>
        <v/>
      </c>
      <c r="R41" s="27"/>
      <c r="S41" s="6">
        <v>52</v>
      </c>
      <c r="T41" s="13">
        <f t="shared" si="9"/>
        <v>43458</v>
      </c>
      <c r="U41" s="9">
        <f t="shared" si="9"/>
        <v>43459</v>
      </c>
      <c r="V41" s="14">
        <f t="shared" si="9"/>
        <v>43460</v>
      </c>
      <c r="W41" s="14">
        <f t="shared" si="9"/>
        <v>43461</v>
      </c>
      <c r="X41" s="14">
        <f t="shared" si="9"/>
        <v>43462</v>
      </c>
      <c r="Y41" s="10">
        <f t="shared" si="9"/>
        <v>43463</v>
      </c>
      <c r="Z41" s="10">
        <f t="shared" si="9"/>
        <v>43464</v>
      </c>
    </row>
    <row r="42" spans="1:32" s="1" customFormat="1" ht="15">
      <c r="B42" s="15" t="str">
        <f t="shared" si="7"/>
        <v/>
      </c>
      <c r="C42" s="15" t="str">
        <f t="shared" si="7"/>
        <v/>
      </c>
      <c r="D42" s="15" t="str">
        <f t="shared" si="7"/>
        <v/>
      </c>
      <c r="E42" s="15" t="str">
        <f t="shared" si="7"/>
        <v/>
      </c>
      <c r="F42" s="15" t="str">
        <f t="shared" si="7"/>
        <v/>
      </c>
      <c r="G42" s="15" t="str">
        <f t="shared" si="7"/>
        <v/>
      </c>
      <c r="H42" s="15" t="str">
        <f t="shared" si="7"/>
        <v/>
      </c>
      <c r="I42"/>
      <c r="J42" s="26"/>
      <c r="K42" s="15" t="str">
        <f t="shared" si="8"/>
        <v/>
      </c>
      <c r="L42" s="15" t="str">
        <f t="shared" si="8"/>
        <v/>
      </c>
      <c r="M42" s="15" t="str">
        <f t="shared" si="8"/>
        <v/>
      </c>
      <c r="N42" s="15" t="str">
        <f t="shared" si="8"/>
        <v/>
      </c>
      <c r="O42" s="15" t="str">
        <f t="shared" si="8"/>
        <v/>
      </c>
      <c r="P42" s="15" t="str">
        <f t="shared" si="8"/>
        <v/>
      </c>
      <c r="Q42" s="15" t="str">
        <f t="shared" si="8"/>
        <v/>
      </c>
      <c r="R42" s="27"/>
      <c r="S42" s="38">
        <v>53</v>
      </c>
      <c r="T42" s="13">
        <f t="shared" si="9"/>
        <v>43465</v>
      </c>
      <c r="U42" s="15" t="str">
        <f t="shared" si="9"/>
        <v/>
      </c>
      <c r="V42" s="15" t="str">
        <f t="shared" si="9"/>
        <v/>
      </c>
      <c r="W42" s="15" t="str">
        <f t="shared" si="9"/>
        <v/>
      </c>
      <c r="X42" s="15" t="str">
        <f t="shared" si="9"/>
        <v/>
      </c>
      <c r="Y42" s="15" t="str">
        <f t="shared" si="9"/>
        <v/>
      </c>
      <c r="Z42" s="15" t="str">
        <f t="shared" si="9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13">
        <v>2</v>
      </c>
      <c r="E46" s="13">
        <v>3</v>
      </c>
      <c r="F46" s="13">
        <v>4</v>
      </c>
      <c r="G46" s="10">
        <v>5</v>
      </c>
      <c r="H46" s="10">
        <v>6</v>
      </c>
      <c r="T46" s="39"/>
    </row>
    <row r="47" spans="1:32">
      <c r="B47" s="14">
        <v>7</v>
      </c>
      <c r="C47" s="14">
        <v>8</v>
      </c>
      <c r="D47" s="14">
        <v>9</v>
      </c>
      <c r="E47" s="14">
        <v>10</v>
      </c>
      <c r="F47" s="14">
        <v>11</v>
      </c>
      <c r="G47" s="10">
        <v>12</v>
      </c>
      <c r="H47" s="10">
        <v>13</v>
      </c>
    </row>
    <row r="48" spans="1:32">
      <c r="B48" s="82">
        <v>14</v>
      </c>
      <c r="C48" s="82">
        <v>15</v>
      </c>
      <c r="D48" s="82">
        <v>16</v>
      </c>
      <c r="E48" s="82">
        <v>17</v>
      </c>
      <c r="F48" s="82">
        <v>18</v>
      </c>
      <c r="G48" s="20" t="str">
        <f t="shared" ref="B48:H51" si="10">IF(MONTH($T$35)&lt;&gt;MONTH($T$35-(WEEKDAY($T$35,1)-($K$4-1))-IF((WEEKDAY($T$35,1)-($K$4-1))&lt;=0,7,0)+(ROW(G48)-ROW($T$37))*7+(COLUMN(G48)-COLUMN($T$37)+1)),"",$T$35-(WEEKDAY($T$35,1)-($K$4-1))-IF((WEEKDAY($T$35,1)-($K$4-1))&lt;=0,7,0)+(ROW(G48)-ROW($T$37))*7+(COLUMN(G48)-COLUMN($T$37)+1))</f>
        <v/>
      </c>
      <c r="H48" s="20" t="str">
        <f t="shared" si="10"/>
        <v/>
      </c>
    </row>
    <row r="49" spans="2:8">
      <c r="B49" s="20" t="str">
        <f t="shared" si="10"/>
        <v/>
      </c>
      <c r="C49" s="20" t="str">
        <f t="shared" si="10"/>
        <v/>
      </c>
      <c r="D49" s="20" t="str">
        <f t="shared" si="10"/>
        <v/>
      </c>
      <c r="E49" s="20" t="str">
        <f t="shared" si="10"/>
        <v/>
      </c>
      <c r="F49" s="20" t="str">
        <f t="shared" si="10"/>
        <v/>
      </c>
      <c r="G49" s="20" t="str">
        <f t="shared" si="10"/>
        <v/>
      </c>
      <c r="H49" s="20" t="str">
        <f t="shared" si="10"/>
        <v/>
      </c>
    </row>
    <row r="50" spans="2:8">
      <c r="B50" s="20" t="str">
        <f t="shared" si="10"/>
        <v/>
      </c>
      <c r="C50" s="20" t="str">
        <f t="shared" si="10"/>
        <v/>
      </c>
      <c r="D50" s="20" t="str">
        <f t="shared" si="10"/>
        <v/>
      </c>
      <c r="E50" s="20" t="str">
        <f t="shared" si="10"/>
        <v/>
      </c>
      <c r="F50" s="20" t="str">
        <f t="shared" si="10"/>
        <v/>
      </c>
      <c r="G50" s="20" t="str">
        <f t="shared" si="10"/>
        <v/>
      </c>
      <c r="H50" s="20" t="str">
        <f t="shared" si="10"/>
        <v/>
      </c>
    </row>
    <row r="51" spans="2:8">
      <c r="B51" s="20" t="str">
        <f t="shared" si="10"/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71" priority="1" stopIfTrue="1" operator="equal">
      <formula>""</formula>
    </cfRule>
    <cfRule type="cellIs" dxfId="70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81">
    <tabColor rgb="FF0070C0"/>
    <pageSetUpPr fitToPage="1"/>
  </sheetPr>
  <dimension ref="A1:AS51"/>
  <sheetViews>
    <sheetView showGridLines="0" topLeftCell="A10" zoomScale="85" zoomScaleNormal="85" workbookViewId="0">
      <selection activeCell="AD32" sqref="AD32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190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29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32">
        <v>2</v>
      </c>
      <c r="F10" s="13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10</v>
      </c>
      <c r="AS12" s="56"/>
    </row>
    <row r="13" spans="1:45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2">
        <v>21</v>
      </c>
      <c r="P13" s="133">
        <v>22</v>
      </c>
      <c r="Q13" s="133">
        <v>23</v>
      </c>
      <c r="R13" s="34"/>
      <c r="S13" s="128">
        <v>12</v>
      </c>
      <c r="T13" s="136">
        <v>16</v>
      </c>
      <c r="U13" s="136">
        <v>17</v>
      </c>
      <c r="V13" s="136">
        <v>18</v>
      </c>
      <c r="W13" s="136">
        <v>19</v>
      </c>
      <c r="X13" s="136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2">
        <v>23</v>
      </c>
      <c r="U14" s="132">
        <v>24</v>
      </c>
      <c r="V14" s="132">
        <v>25</v>
      </c>
      <c r="W14" s="132">
        <v>26</v>
      </c>
      <c r="X14" s="132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228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-1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29</v>
      </c>
      <c r="AE19" s="237"/>
    </row>
    <row r="20" spans="1:32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5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2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2">
        <v>22</v>
      </c>
      <c r="U23" s="132">
        <v>23</v>
      </c>
      <c r="V23" s="132">
        <v>24</v>
      </c>
      <c r="W23" s="132">
        <v>25</v>
      </c>
      <c r="X23" s="132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25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4</v>
      </c>
      <c r="AE24" s="231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168" t="s">
        <v>251</v>
      </c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5">
        <f t="shared" si="4"/>
        <v>44014</v>
      </c>
      <c r="F28" s="135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5">
        <f t="shared" si="6"/>
        <v>44075</v>
      </c>
      <c r="V28" s="135">
        <f t="shared" si="6"/>
        <v>44076</v>
      </c>
      <c r="W28" s="135">
        <f t="shared" si="6"/>
        <v>44077</v>
      </c>
      <c r="X28" s="135">
        <f t="shared" si="6"/>
        <v>44078</v>
      </c>
      <c r="Y28" s="133">
        <v>5</v>
      </c>
      <c r="Z28" s="133">
        <v>6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6</v>
      </c>
      <c r="C29" s="132">
        <v>7</v>
      </c>
      <c r="D29" s="132">
        <v>8</v>
      </c>
      <c r="E29" s="132">
        <v>9</v>
      </c>
      <c r="F29" s="132">
        <v>10</v>
      </c>
      <c r="G29" s="133">
        <v>11</v>
      </c>
      <c r="H29" s="133">
        <v>12</v>
      </c>
      <c r="I29"/>
      <c r="J29" s="128">
        <v>32</v>
      </c>
      <c r="K29" s="132">
        <v>3</v>
      </c>
      <c r="L29" s="132">
        <v>4</v>
      </c>
      <c r="M29" s="132">
        <v>5</v>
      </c>
      <c r="N29" s="132">
        <v>6</v>
      </c>
      <c r="O29" s="132">
        <v>7</v>
      </c>
      <c r="P29" s="133">
        <v>8</v>
      </c>
      <c r="Q29" s="133">
        <v>9</v>
      </c>
      <c r="R29" s="126"/>
      <c r="S29" s="128">
        <v>37</v>
      </c>
      <c r="T29" s="136">
        <v>7</v>
      </c>
      <c r="U29" s="131">
        <v>8</v>
      </c>
      <c r="V29" s="136">
        <v>9</v>
      </c>
      <c r="W29" s="136">
        <v>10</v>
      </c>
      <c r="X29" s="136">
        <v>11</v>
      </c>
      <c r="Y29" s="133">
        <v>12</v>
      </c>
      <c r="Z29" s="133">
        <v>13</v>
      </c>
      <c r="AC29" s="53"/>
      <c r="AD29" s="80"/>
      <c r="AE29" s="80"/>
      <c r="AF29" s="32"/>
    </row>
    <row r="30" spans="1:32" s="1" customFormat="1" ht="16.5" thickTop="1" thickBot="1">
      <c r="A30" s="128">
        <v>29</v>
      </c>
      <c r="B30" s="132">
        <v>13</v>
      </c>
      <c r="C30" s="132">
        <v>14</v>
      </c>
      <c r="D30" s="132">
        <v>15</v>
      </c>
      <c r="E30" s="132">
        <v>16</v>
      </c>
      <c r="F30" s="132">
        <v>17</v>
      </c>
      <c r="G30" s="133">
        <v>18</v>
      </c>
      <c r="H30" s="133">
        <v>19</v>
      </c>
      <c r="I30"/>
      <c r="J30" s="128">
        <v>33</v>
      </c>
      <c r="K30" s="135">
        <v>10</v>
      </c>
      <c r="L30" s="135">
        <v>11</v>
      </c>
      <c r="M30" s="135">
        <v>12</v>
      </c>
      <c r="N30" s="135">
        <v>13</v>
      </c>
      <c r="O30" s="135">
        <v>14</v>
      </c>
      <c r="P30" s="131">
        <v>15</v>
      </c>
      <c r="Q30" s="133">
        <v>16</v>
      </c>
      <c r="R30" s="126"/>
      <c r="S30" s="128">
        <v>38</v>
      </c>
      <c r="T30" s="137">
        <v>14</v>
      </c>
      <c r="U30" s="137">
        <v>15</v>
      </c>
      <c r="V30" s="137">
        <v>16</v>
      </c>
      <c r="W30" s="137">
        <v>17</v>
      </c>
      <c r="X30" s="137">
        <v>18</v>
      </c>
      <c r="Y30" s="138">
        <v>19</v>
      </c>
      <c r="Z30" s="138">
        <v>20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20</v>
      </c>
      <c r="C31" s="132">
        <v>21</v>
      </c>
      <c r="D31" s="132">
        <v>22</v>
      </c>
      <c r="E31" s="135">
        <v>23</v>
      </c>
      <c r="F31" s="132">
        <v>24</v>
      </c>
      <c r="G31" s="131">
        <v>25</v>
      </c>
      <c r="H31" s="133">
        <v>26</v>
      </c>
      <c r="I31"/>
      <c r="J31" s="128">
        <v>34</v>
      </c>
      <c r="K31" s="136">
        <v>17</v>
      </c>
      <c r="L31" s="136">
        <v>18</v>
      </c>
      <c r="M31" s="136">
        <v>19</v>
      </c>
      <c r="N31" s="136">
        <v>20</v>
      </c>
      <c r="O31" s="136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49"/>
      <c r="AD31" s="49"/>
      <c r="AE31" s="49"/>
    </row>
    <row r="32" spans="1:32" s="1" customFormat="1" ht="16.5" thickTop="1" thickBot="1">
      <c r="A32" s="128">
        <v>31</v>
      </c>
      <c r="B32" s="132">
        <v>27</v>
      </c>
      <c r="C32" s="132">
        <v>28</v>
      </c>
      <c r="D32" s="132">
        <v>29</v>
      </c>
      <c r="E32" s="132">
        <v>30</v>
      </c>
      <c r="F32" s="132">
        <v>31</v>
      </c>
      <c r="G32" s="133"/>
      <c r="H32" s="133"/>
      <c r="I32"/>
      <c r="J32" s="128">
        <v>35</v>
      </c>
      <c r="K32" s="136">
        <v>24</v>
      </c>
      <c r="L32" s="136">
        <v>25</v>
      </c>
      <c r="M32" s="136">
        <v>26</v>
      </c>
      <c r="N32" s="136">
        <v>27</v>
      </c>
      <c r="O32" s="136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6</v>
      </c>
      <c r="D38" s="132">
        <v>7</v>
      </c>
      <c r="E38" s="132">
        <v>8</v>
      </c>
      <c r="F38" s="132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2">
        <v>3</v>
      </c>
      <c r="M38" s="132">
        <v>4</v>
      </c>
      <c r="N38" s="132">
        <v>5</v>
      </c>
      <c r="O38" s="132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2">
        <v>9</v>
      </c>
      <c r="W38" s="132">
        <v>10</v>
      </c>
      <c r="X38" s="132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2">
        <v>13</v>
      </c>
      <c r="D39" s="132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5">
        <v>21</v>
      </c>
      <c r="U40" s="135">
        <v>22</v>
      </c>
      <c r="V40" s="135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5">
        <v>28</v>
      </c>
      <c r="U41" s="135">
        <v>29</v>
      </c>
      <c r="V41" s="135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9">
        <v>4</v>
      </c>
      <c r="C47" s="9">
        <v>5</v>
      </c>
      <c r="D47" s="94">
        <v>6</v>
      </c>
      <c r="E47" s="9">
        <v>7</v>
      </c>
      <c r="F47" s="9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69" priority="1" stopIfTrue="1" operator="equal">
      <formula>""</formula>
    </cfRule>
    <cfRule type="cellIs" dxfId="68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74">
    <tabColor rgb="FF0070C0"/>
    <pageSetUpPr fitToPage="1"/>
  </sheetPr>
  <dimension ref="A1:AS51"/>
  <sheetViews>
    <sheetView showGridLines="0" zoomScale="70" zoomScaleNormal="70" workbookViewId="0">
      <selection activeCell="B23" sqref="B23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16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61">
        <v>2</v>
      </c>
      <c r="F10" s="161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17</v>
      </c>
      <c r="AS12" s="56"/>
    </row>
    <row r="13" spans="1:45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2">
        <v>21</v>
      </c>
      <c r="P13" s="133">
        <v>22</v>
      </c>
      <c r="Q13" s="133">
        <v>23</v>
      </c>
      <c r="R13" s="34"/>
      <c r="S13" s="128">
        <v>12</v>
      </c>
      <c r="T13" s="132">
        <v>16</v>
      </c>
      <c r="U13" s="132">
        <v>17</v>
      </c>
      <c r="V13" s="132">
        <v>18</v>
      </c>
      <c r="W13" s="132">
        <v>19</v>
      </c>
      <c r="X13" s="132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2">
        <v>23</v>
      </c>
      <c r="U14" s="132">
        <v>24</v>
      </c>
      <c r="V14" s="132">
        <v>25</v>
      </c>
      <c r="W14" s="132">
        <v>26</v>
      </c>
      <c r="X14" s="132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235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40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0</v>
      </c>
      <c r="AE17" s="234"/>
    </row>
    <row r="18" spans="1:40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16</v>
      </c>
      <c r="AE18" s="234"/>
    </row>
    <row r="19" spans="1:40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16</v>
      </c>
      <c r="AE19" s="237"/>
    </row>
    <row r="20" spans="1:40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6">
        <v>4</v>
      </c>
      <c r="L20" s="136">
        <v>5</v>
      </c>
      <c r="M20" s="136">
        <v>6</v>
      </c>
      <c r="N20" s="136">
        <v>7</v>
      </c>
      <c r="O20" s="136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40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6">
        <v>11</v>
      </c>
      <c r="L21" s="136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40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6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2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40" s="1" customFormat="1" ht="16.5" thickTop="1" thickBot="1">
      <c r="A23" s="128">
        <v>18</v>
      </c>
      <c r="B23" s="93">
        <v>27</v>
      </c>
      <c r="C23" s="114">
        <v>28</v>
      </c>
      <c r="D23" s="114">
        <v>29</v>
      </c>
      <c r="E23" s="114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2">
        <v>22</v>
      </c>
      <c r="U23" s="132">
        <v>23</v>
      </c>
      <c r="V23" s="132">
        <v>24</v>
      </c>
      <c r="W23" s="132">
        <v>25</v>
      </c>
      <c r="X23" s="132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11</v>
      </c>
      <c r="AE23" s="237"/>
    </row>
    <row r="24" spans="1:40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5</v>
      </c>
      <c r="AE24" s="231"/>
    </row>
    <row r="25" spans="1:40" s="1" customFormat="1" ht="15.75" thickTop="1">
      <c r="I25"/>
      <c r="J25" s="26"/>
      <c r="L25" s="29"/>
      <c r="R25" s="126"/>
      <c r="AC25" s="49"/>
      <c r="AD25" s="49"/>
      <c r="AE25" s="49"/>
    </row>
    <row r="26" spans="1:40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 t="s">
        <v>29</v>
      </c>
      <c r="AD26" s="80" t="s">
        <v>30</v>
      </c>
      <c r="AE26" s="80" t="s">
        <v>31</v>
      </c>
    </row>
    <row r="27" spans="1:40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 t="s">
        <v>32</v>
      </c>
      <c r="AD27" s="80">
        <f>AE14*8</f>
        <v>1880</v>
      </c>
      <c r="AE27" s="80" t="s">
        <v>109</v>
      </c>
    </row>
    <row r="28" spans="1:40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5">
        <f t="shared" si="4"/>
        <v>44014</v>
      </c>
      <c r="F28" s="135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5">
        <f t="shared" si="6"/>
        <v>44075</v>
      </c>
      <c r="V28" s="135">
        <f t="shared" si="6"/>
        <v>44076</v>
      </c>
      <c r="W28" s="135">
        <f t="shared" si="6"/>
        <v>44077</v>
      </c>
      <c r="X28" s="135">
        <f t="shared" si="6"/>
        <v>44078</v>
      </c>
      <c r="Y28" s="133">
        <v>5</v>
      </c>
      <c r="Z28" s="133">
        <v>6</v>
      </c>
      <c r="AC28" s="49"/>
      <c r="AD28" s="81"/>
      <c r="AE28" s="81"/>
    </row>
    <row r="29" spans="1:40" s="1" customFormat="1" ht="16.5" thickTop="1" thickBot="1">
      <c r="A29" s="128">
        <v>28</v>
      </c>
      <c r="B29" s="132">
        <v>6</v>
      </c>
      <c r="C29" s="164">
        <v>7</v>
      </c>
      <c r="D29" s="132">
        <v>8</v>
      </c>
      <c r="E29" s="132">
        <v>9</v>
      </c>
      <c r="F29" s="163">
        <v>10</v>
      </c>
      <c r="G29" s="133">
        <v>11</v>
      </c>
      <c r="H29" s="133">
        <v>12</v>
      </c>
      <c r="I29"/>
      <c r="J29" s="128">
        <v>32</v>
      </c>
      <c r="K29" s="132">
        <v>3</v>
      </c>
      <c r="L29" s="132">
        <v>4</v>
      </c>
      <c r="M29" s="132">
        <v>5</v>
      </c>
      <c r="N29" s="132">
        <v>6</v>
      </c>
      <c r="O29" s="132">
        <v>7</v>
      </c>
      <c r="P29" s="133">
        <v>8</v>
      </c>
      <c r="Q29" s="133">
        <v>9</v>
      </c>
      <c r="R29" s="126"/>
      <c r="S29" s="128">
        <v>37</v>
      </c>
      <c r="T29" s="135">
        <v>7</v>
      </c>
      <c r="U29" s="131">
        <v>8</v>
      </c>
      <c r="V29" s="135">
        <v>9</v>
      </c>
      <c r="W29" s="135">
        <v>10</v>
      </c>
      <c r="X29" s="135">
        <v>11</v>
      </c>
      <c r="Y29" s="133">
        <v>12</v>
      </c>
      <c r="Z29" s="133">
        <v>13</v>
      </c>
      <c r="AC29" s="49"/>
      <c r="AD29" s="80"/>
      <c r="AE29" s="80"/>
      <c r="AF29" s="32"/>
    </row>
    <row r="30" spans="1:40" s="1" customFormat="1" ht="16.5" thickTop="1" thickBot="1">
      <c r="A30" s="128">
        <v>29</v>
      </c>
      <c r="B30" s="162">
        <v>13</v>
      </c>
      <c r="C30" s="132">
        <v>14</v>
      </c>
      <c r="D30" s="132">
        <v>15</v>
      </c>
      <c r="E30" s="132">
        <v>16</v>
      </c>
      <c r="F30" s="132">
        <v>17</v>
      </c>
      <c r="G30" s="133">
        <v>18</v>
      </c>
      <c r="H30" s="133">
        <v>19</v>
      </c>
      <c r="I30"/>
      <c r="J30" s="128">
        <v>33</v>
      </c>
      <c r="K30" s="132">
        <v>10</v>
      </c>
      <c r="L30" s="132">
        <v>11</v>
      </c>
      <c r="M30" s="132">
        <v>12</v>
      </c>
      <c r="N30" s="132">
        <v>13</v>
      </c>
      <c r="O30" s="132">
        <v>14</v>
      </c>
      <c r="P30" s="131">
        <v>15</v>
      </c>
      <c r="Q30" s="133">
        <v>16</v>
      </c>
      <c r="R30" s="126"/>
      <c r="S30" s="128">
        <v>38</v>
      </c>
      <c r="T30" s="137">
        <v>14</v>
      </c>
      <c r="U30" s="137">
        <v>15</v>
      </c>
      <c r="V30" s="137">
        <v>16</v>
      </c>
      <c r="W30" s="137">
        <v>17</v>
      </c>
      <c r="X30" s="137">
        <v>18</v>
      </c>
      <c r="Y30" s="138">
        <v>19</v>
      </c>
      <c r="Z30" s="138">
        <v>20</v>
      </c>
      <c r="AC30" s="53" t="s">
        <v>176</v>
      </c>
      <c r="AD30" s="49"/>
      <c r="AE30" s="49"/>
      <c r="AG30" s="32">
        <v>87</v>
      </c>
      <c r="AI30" s="32" t="s">
        <v>179</v>
      </c>
      <c r="AK30" s="32" t="s">
        <v>180</v>
      </c>
      <c r="AM30" s="32" t="s">
        <v>183</v>
      </c>
      <c r="AN30" s="32" t="s">
        <v>182</v>
      </c>
    </row>
    <row r="31" spans="1:40" s="1" customFormat="1" ht="16.5" thickTop="1" thickBot="1">
      <c r="A31" s="128">
        <v>30</v>
      </c>
      <c r="B31" s="132">
        <v>20</v>
      </c>
      <c r="C31" s="132">
        <v>21</v>
      </c>
      <c r="D31" s="132">
        <v>22</v>
      </c>
      <c r="E31" s="135">
        <v>23</v>
      </c>
      <c r="F31" s="132">
        <v>24</v>
      </c>
      <c r="G31" s="131">
        <v>25</v>
      </c>
      <c r="H31" s="133">
        <v>26</v>
      </c>
      <c r="I31"/>
      <c r="J31" s="128">
        <v>34</v>
      </c>
      <c r="K31" s="132">
        <v>17</v>
      </c>
      <c r="L31" s="132">
        <v>18</v>
      </c>
      <c r="M31" s="132">
        <v>19</v>
      </c>
      <c r="N31" s="132">
        <v>20</v>
      </c>
      <c r="O31" s="132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53" t="s">
        <v>177</v>
      </c>
      <c r="AD31" s="49"/>
      <c r="AE31" s="49"/>
      <c r="AI31" s="1">
        <v>87</v>
      </c>
      <c r="AK31" s="1">
        <v>16</v>
      </c>
      <c r="AM31" s="1">
        <v>5</v>
      </c>
      <c r="AN31" s="1">
        <v>11</v>
      </c>
    </row>
    <row r="32" spans="1:40" s="1" customFormat="1" ht="16.5" thickTop="1" thickBot="1">
      <c r="A32" s="128">
        <v>31</v>
      </c>
      <c r="B32" s="132">
        <v>27</v>
      </c>
      <c r="C32" s="132">
        <v>28</v>
      </c>
      <c r="D32" s="132">
        <v>29</v>
      </c>
      <c r="E32" s="132">
        <v>30</v>
      </c>
      <c r="F32" s="132">
        <v>31</v>
      </c>
      <c r="G32" s="133"/>
      <c r="H32" s="133"/>
      <c r="I32"/>
      <c r="J32" s="128">
        <v>35</v>
      </c>
      <c r="K32" s="132">
        <v>24</v>
      </c>
      <c r="L32" s="132">
        <v>25</v>
      </c>
      <c r="M32" s="132">
        <v>26</v>
      </c>
      <c r="N32" s="132">
        <v>27</v>
      </c>
      <c r="O32" s="132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  <c r="AC32" s="32" t="s">
        <v>178</v>
      </c>
    </row>
    <row r="33" spans="1:33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  <c r="AC33" s="32" t="s">
        <v>10</v>
      </c>
      <c r="AD33" s="32">
        <v>19</v>
      </c>
    </row>
    <row r="34" spans="1:33" s="1" customFormat="1" ht="15.75" thickTop="1">
      <c r="I34"/>
      <c r="J34" s="26"/>
      <c r="R34" s="126"/>
      <c r="AC34" s="32" t="s">
        <v>11</v>
      </c>
      <c r="AD34" s="32">
        <v>20</v>
      </c>
    </row>
    <row r="35" spans="1:33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  <c r="AC35" s="32" t="s">
        <v>12</v>
      </c>
      <c r="AD35" s="32">
        <v>22</v>
      </c>
    </row>
    <row r="36" spans="1:33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  <c r="AC36" s="32" t="s">
        <v>13</v>
      </c>
      <c r="AD36" s="32">
        <v>18</v>
      </c>
    </row>
    <row r="37" spans="1:33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  <c r="AC37" s="32" t="s">
        <v>14</v>
      </c>
      <c r="AD37" s="1">
        <v>19</v>
      </c>
    </row>
    <row r="38" spans="1:33" s="1" customFormat="1" ht="16.5" thickTop="1" thickBot="1">
      <c r="A38" s="128">
        <v>41</v>
      </c>
      <c r="B38" s="132">
        <v>5</v>
      </c>
      <c r="C38" s="132">
        <v>6</v>
      </c>
      <c r="D38" s="132">
        <v>7</v>
      </c>
      <c r="E38" s="132">
        <v>8</v>
      </c>
      <c r="F38" s="132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2">
        <v>3</v>
      </c>
      <c r="M38" s="132">
        <v>4</v>
      </c>
      <c r="N38" s="132">
        <v>5</v>
      </c>
      <c r="O38" s="132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2">
        <v>9</v>
      </c>
      <c r="W38" s="132">
        <v>10</v>
      </c>
      <c r="X38" s="132">
        <v>11</v>
      </c>
      <c r="Y38" s="133">
        <v>12</v>
      </c>
      <c r="Z38" s="133">
        <v>13</v>
      </c>
      <c r="AC38" s="32" t="s">
        <v>15</v>
      </c>
      <c r="AD38" s="1">
        <v>22</v>
      </c>
    </row>
    <row r="39" spans="1:33" s="1" customFormat="1" ht="16.5" thickTop="1" thickBot="1">
      <c r="A39" s="128">
        <v>42</v>
      </c>
      <c r="B39" s="131">
        <v>12</v>
      </c>
      <c r="C39" s="132">
        <v>13</v>
      </c>
      <c r="D39" s="132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  <c r="AC39" s="32" t="s">
        <v>16</v>
      </c>
      <c r="AD39" s="1">
        <v>19</v>
      </c>
      <c r="AE39" s="32" t="s">
        <v>181</v>
      </c>
      <c r="AG39" s="32" t="s">
        <v>184</v>
      </c>
    </row>
    <row r="40" spans="1:33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5">
        <v>21</v>
      </c>
      <c r="U40" s="135">
        <v>22</v>
      </c>
      <c r="V40" s="135">
        <v>23</v>
      </c>
      <c r="W40" s="135">
        <v>24</v>
      </c>
      <c r="X40" s="131">
        <v>25</v>
      </c>
      <c r="Y40" s="133">
        <v>26</v>
      </c>
      <c r="Z40" s="133">
        <v>27</v>
      </c>
    </row>
    <row r="41" spans="1:33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5">
        <v>28</v>
      </c>
      <c r="U41" s="135">
        <v>29</v>
      </c>
      <c r="V41" s="135">
        <v>30</v>
      </c>
      <c r="W41" s="135">
        <v>31</v>
      </c>
      <c r="X41" s="129"/>
      <c r="Y41" s="133"/>
      <c r="Z41" s="133"/>
    </row>
    <row r="42" spans="1:33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  <c r="AD42" s="1">
        <f>SUM(AD33:AD40)</f>
        <v>139</v>
      </c>
    </row>
    <row r="43" spans="1:33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3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  <c r="AD44" s="39" t="s">
        <v>185</v>
      </c>
    </row>
    <row r="45" spans="1:33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3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3">
      <c r="B47" s="82">
        <v>4</v>
      </c>
      <c r="C47" s="82">
        <v>5</v>
      </c>
      <c r="D47" s="82">
        <v>6</v>
      </c>
      <c r="E47" s="82">
        <v>7</v>
      </c>
      <c r="F47" s="82">
        <v>8</v>
      </c>
      <c r="G47" s="95">
        <v>9</v>
      </c>
      <c r="H47" s="95">
        <v>10</v>
      </c>
    </row>
    <row r="48" spans="1:33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67" priority="1" stopIfTrue="1" operator="equal">
      <formula>""</formula>
    </cfRule>
    <cfRule type="cellIs" dxfId="66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scale="88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6">
    <tabColor theme="9" tint="-0.249977111117893"/>
    <pageSetUpPr fitToPage="1"/>
  </sheetPr>
  <dimension ref="A1:AS51"/>
  <sheetViews>
    <sheetView showGridLines="0" topLeftCell="A7" workbookViewId="0">
      <selection activeCell="AE44" sqref="AE4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83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4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8">
        <f t="shared" si="0"/>
        <v>43102</v>
      </c>
      <c r="D10" s="8">
        <f t="shared" si="0"/>
        <v>43103</v>
      </c>
      <c r="E10" s="8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14">
        <f t="shared" si="2"/>
        <v>43160</v>
      </c>
      <c r="X10" s="14">
        <f t="shared" si="2"/>
        <v>43161</v>
      </c>
      <c r="Y10" s="10">
        <f t="shared" si="2"/>
        <v>43162</v>
      </c>
      <c r="Z10" s="10">
        <f t="shared" si="2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12">
        <f t="shared" si="0"/>
        <v>43108</v>
      </c>
      <c r="C11" s="12">
        <f t="shared" si="0"/>
        <v>43109</v>
      </c>
      <c r="D11" s="12">
        <f t="shared" si="0"/>
        <v>43110</v>
      </c>
      <c r="E11" s="12">
        <f t="shared" si="0"/>
        <v>43111</v>
      </c>
      <c r="F11" s="12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f t="shared" si="2"/>
        <v>43171</v>
      </c>
      <c r="U12" s="14">
        <f t="shared" si="2"/>
        <v>43172</v>
      </c>
      <c r="V12" s="14">
        <f t="shared" si="2"/>
        <v>43173</v>
      </c>
      <c r="W12" s="14">
        <f t="shared" si="2"/>
        <v>43174</v>
      </c>
      <c r="X12" s="14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4">
        <f t="shared" si="2"/>
        <v>43185</v>
      </c>
      <c r="U14" s="14">
        <f t="shared" si="2"/>
        <v>43186</v>
      </c>
      <c r="V14" s="14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5" s="1" customFormat="1" ht="15">
      <c r="I16"/>
      <c r="J16" s="26"/>
      <c r="R16" s="34"/>
      <c r="AC16" s="232" t="s">
        <v>57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2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2</v>
      </c>
      <c r="AE18" s="234"/>
    </row>
    <row r="19" spans="1:32" s="1" customFormat="1" ht="15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4">
        <f t="shared" si="4"/>
        <v>43222</v>
      </c>
      <c r="N19" s="14">
        <f t="shared" si="4"/>
        <v>43223</v>
      </c>
      <c r="O19" s="14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4">
        <f t="shared" si="5"/>
        <v>43252</v>
      </c>
      <c r="Y19" s="10">
        <f t="shared" si="5"/>
        <v>43253</v>
      </c>
      <c r="Z19" s="10">
        <f t="shared" si="5"/>
        <v>43254</v>
      </c>
      <c r="AC19" s="51" t="s">
        <v>22</v>
      </c>
      <c r="AD19" s="237">
        <f>AD18+AD17</f>
        <v>4</v>
      </c>
      <c r="AE19" s="237"/>
      <c r="AF19" s="1" t="s">
        <v>118</v>
      </c>
    </row>
    <row r="20" spans="1:32" s="1" customFormat="1" ht="15">
      <c r="A20" s="6">
        <v>14</v>
      </c>
      <c r="B20" s="14">
        <f t="shared" si="3"/>
        <v>43192</v>
      </c>
      <c r="C20" s="14">
        <f t="shared" si="3"/>
        <v>43193</v>
      </c>
      <c r="D20" s="14">
        <f t="shared" si="3"/>
        <v>43194</v>
      </c>
      <c r="E20" s="14">
        <f t="shared" si="3"/>
        <v>43195</v>
      </c>
      <c r="F20" s="14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14">
        <f t="shared" si="4"/>
        <v>43227</v>
      </c>
      <c r="L20" s="14">
        <f t="shared" si="4"/>
        <v>43228</v>
      </c>
      <c r="M20" s="14">
        <f t="shared" si="4"/>
        <v>43229</v>
      </c>
      <c r="N20" s="14">
        <f t="shared" si="4"/>
        <v>43230</v>
      </c>
      <c r="O20" s="14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14">
        <f t="shared" si="5"/>
        <v>43255</v>
      </c>
      <c r="U20" s="14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</row>
    <row r="21" spans="1:32" s="1" customFormat="1" ht="15">
      <c r="A21" s="6">
        <v>15</v>
      </c>
      <c r="B21" s="14">
        <f t="shared" si="3"/>
        <v>43199</v>
      </c>
      <c r="C21" s="14">
        <f t="shared" si="3"/>
        <v>43200</v>
      </c>
      <c r="D21" s="14">
        <f t="shared" si="3"/>
        <v>43201</v>
      </c>
      <c r="E21" s="14">
        <f t="shared" si="3"/>
        <v>43202</v>
      </c>
      <c r="F21" s="14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14">
        <f t="shared" si="4"/>
        <v>43235</v>
      </c>
      <c r="M21" s="14">
        <f t="shared" si="4"/>
        <v>43236</v>
      </c>
      <c r="N21" s="14">
        <f t="shared" si="4"/>
        <v>43237</v>
      </c>
      <c r="O21" s="14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4">
        <f t="shared" si="5"/>
        <v>43262</v>
      </c>
      <c r="U21" s="14">
        <f t="shared" si="5"/>
        <v>43263</v>
      </c>
      <c r="V21" s="14">
        <f t="shared" si="5"/>
        <v>43264</v>
      </c>
      <c r="W21" s="14">
        <f t="shared" si="5"/>
        <v>43265</v>
      </c>
      <c r="X21" s="14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5">
      <c r="A22" s="6">
        <v>16</v>
      </c>
      <c r="B22" s="14">
        <f t="shared" si="3"/>
        <v>43206</v>
      </c>
      <c r="C22" s="14">
        <f t="shared" si="3"/>
        <v>43207</v>
      </c>
      <c r="D22" s="14">
        <f t="shared" si="3"/>
        <v>43208</v>
      </c>
      <c r="E22" s="14">
        <f t="shared" si="3"/>
        <v>43209</v>
      </c>
      <c r="F22" s="14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4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4">
        <f t="shared" si="5"/>
        <v>43269</v>
      </c>
      <c r="U22" s="14">
        <f t="shared" si="5"/>
        <v>43270</v>
      </c>
      <c r="V22" s="14">
        <f t="shared" si="5"/>
        <v>43271</v>
      </c>
      <c r="W22" s="14">
        <f t="shared" si="5"/>
        <v>43272</v>
      </c>
      <c r="X22" s="14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3"/>
        <v>43213</v>
      </c>
      <c r="C23" s="14">
        <f t="shared" si="3"/>
        <v>43214</v>
      </c>
      <c r="D23" s="14">
        <f t="shared" si="3"/>
        <v>43215</v>
      </c>
      <c r="E23" s="14">
        <f t="shared" si="3"/>
        <v>43216</v>
      </c>
      <c r="F23" s="14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4">
        <f t="shared" si="4"/>
        <v>43248</v>
      </c>
      <c r="L23" s="14">
        <f t="shared" si="4"/>
        <v>43249</v>
      </c>
      <c r="M23" s="14">
        <f t="shared" si="4"/>
        <v>43250</v>
      </c>
      <c r="N23" s="14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14">
        <f t="shared" si="5"/>
        <v>43276</v>
      </c>
      <c r="U23" s="14">
        <f t="shared" si="5"/>
        <v>43277</v>
      </c>
      <c r="V23" s="14">
        <f t="shared" si="5"/>
        <v>43278</v>
      </c>
      <c r="W23" s="14">
        <f t="shared" si="5"/>
        <v>43279</v>
      </c>
      <c r="X23" s="14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CONTARPORCOLOR(AC8,B8:Z48)</f>
        <v>30</v>
      </c>
      <c r="AE23" s="237"/>
    </row>
    <row r="24" spans="1:32" s="1" customFormat="1" ht="15">
      <c r="A24" s="6">
        <v>18</v>
      </c>
      <c r="B24" s="13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4">
        <f t="shared" si="7"/>
        <v>43313</v>
      </c>
      <c r="N28" s="14">
        <f t="shared" si="7"/>
        <v>43314</v>
      </c>
      <c r="O28" s="14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/>
      <c r="AD28" s="49"/>
      <c r="AE28" s="49"/>
    </row>
    <row r="29" spans="1:32" s="1" customFormat="1" ht="15">
      <c r="A29" s="6">
        <v>27</v>
      </c>
      <c r="B29" s="14">
        <f t="shared" si="6"/>
        <v>43283</v>
      </c>
      <c r="C29" s="14">
        <f t="shared" si="6"/>
        <v>43284</v>
      </c>
      <c r="D29" s="14">
        <f t="shared" si="6"/>
        <v>43285</v>
      </c>
      <c r="E29" s="14">
        <f t="shared" si="6"/>
        <v>43286</v>
      </c>
      <c r="F29" s="14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13">
        <f t="shared" si="7"/>
        <v>43318</v>
      </c>
      <c r="L29" s="13">
        <f t="shared" si="7"/>
        <v>43319</v>
      </c>
      <c r="M29" s="13">
        <f t="shared" si="7"/>
        <v>43320</v>
      </c>
      <c r="N29" s="13">
        <f t="shared" si="7"/>
        <v>43321</v>
      </c>
      <c r="O29" s="13">
        <f t="shared" si="7"/>
        <v>43322</v>
      </c>
      <c r="P29" s="10">
        <f t="shared" si="7"/>
        <v>43323</v>
      </c>
      <c r="Q29" s="10">
        <f t="shared" si="7"/>
        <v>43324</v>
      </c>
      <c r="R29" s="27"/>
      <c r="S29" s="6">
        <v>36</v>
      </c>
      <c r="T29" s="13">
        <f t="shared" si="8"/>
        <v>43346</v>
      </c>
      <c r="U29" s="13">
        <f t="shared" si="8"/>
        <v>43347</v>
      </c>
      <c r="V29" s="13">
        <f t="shared" si="8"/>
        <v>43348</v>
      </c>
      <c r="W29" s="13">
        <f t="shared" si="8"/>
        <v>43349</v>
      </c>
      <c r="X29" s="13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13">
        <f t="shared" si="7"/>
        <v>43325</v>
      </c>
      <c r="L30" s="13">
        <f t="shared" si="7"/>
        <v>43326</v>
      </c>
      <c r="M30" s="9">
        <f t="shared" si="7"/>
        <v>43327</v>
      </c>
      <c r="N30" s="13">
        <f t="shared" si="7"/>
        <v>43328</v>
      </c>
      <c r="O30" s="13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36">
        <f t="shared" si="8"/>
        <v>43353</v>
      </c>
      <c r="U30" s="14">
        <f t="shared" si="8"/>
        <v>43354</v>
      </c>
      <c r="V30" s="14">
        <f t="shared" si="8"/>
        <v>43355</v>
      </c>
      <c r="W30" s="14">
        <f t="shared" si="8"/>
        <v>43356</v>
      </c>
      <c r="X30" s="14">
        <f t="shared" si="8"/>
        <v>43357</v>
      </c>
      <c r="Y30" s="10">
        <f t="shared" si="8"/>
        <v>43358</v>
      </c>
      <c r="Z30" s="10">
        <f t="shared" si="8"/>
        <v>43359</v>
      </c>
      <c r="AC30" s="49"/>
      <c r="AD30" s="49"/>
      <c r="AE30" s="49"/>
    </row>
    <row r="31" spans="1:32" s="1" customFormat="1" ht="15">
      <c r="A31" s="6">
        <v>29</v>
      </c>
      <c r="B31" s="14">
        <f t="shared" si="6"/>
        <v>43297</v>
      </c>
      <c r="C31" s="14">
        <f t="shared" si="6"/>
        <v>43298</v>
      </c>
      <c r="D31" s="14">
        <f t="shared" si="6"/>
        <v>43299</v>
      </c>
      <c r="E31" s="14">
        <f t="shared" si="6"/>
        <v>43300</v>
      </c>
      <c r="F31" s="14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13">
        <f t="shared" si="7"/>
        <v>43332</v>
      </c>
      <c r="L31" s="13">
        <f t="shared" si="7"/>
        <v>43333</v>
      </c>
      <c r="M31" s="13">
        <f t="shared" si="7"/>
        <v>43334</v>
      </c>
      <c r="N31" s="13">
        <f t="shared" si="7"/>
        <v>43335</v>
      </c>
      <c r="O31" s="13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37">
        <f t="shared" si="8"/>
        <v>43360</v>
      </c>
      <c r="U31" s="14">
        <f t="shared" si="8"/>
        <v>43361</v>
      </c>
      <c r="V31" s="14">
        <f t="shared" si="8"/>
        <v>43362</v>
      </c>
      <c r="W31" s="14">
        <f t="shared" si="8"/>
        <v>43363</v>
      </c>
      <c r="X31" s="14">
        <f t="shared" si="8"/>
        <v>43364</v>
      </c>
      <c r="Y31" s="10">
        <f t="shared" si="8"/>
        <v>43365</v>
      </c>
      <c r="Z31" s="10">
        <f t="shared" si="8"/>
        <v>43366</v>
      </c>
      <c r="AC31" s="49"/>
      <c r="AD31" s="49"/>
      <c r="AE31" s="49"/>
    </row>
    <row r="32" spans="1:32" s="1" customFormat="1" ht="15">
      <c r="A32" s="6">
        <v>30</v>
      </c>
      <c r="B32" s="14">
        <f t="shared" si="6"/>
        <v>43304</v>
      </c>
      <c r="C32" s="14">
        <f t="shared" si="6"/>
        <v>43305</v>
      </c>
      <c r="D32" s="14">
        <f t="shared" si="6"/>
        <v>43306</v>
      </c>
      <c r="E32" s="14">
        <f t="shared" si="6"/>
        <v>43307</v>
      </c>
      <c r="F32" s="14">
        <f t="shared" si="6"/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14">
        <f t="shared" si="7"/>
        <v>43339</v>
      </c>
      <c r="L32" s="14">
        <f t="shared" si="7"/>
        <v>43340</v>
      </c>
      <c r="M32" s="14">
        <f t="shared" si="7"/>
        <v>43341</v>
      </c>
      <c r="N32" s="14">
        <f t="shared" si="7"/>
        <v>43342</v>
      </c>
      <c r="O32" s="14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</row>
    <row r="33" spans="1:32" s="1" customFormat="1" ht="15">
      <c r="A33" s="6">
        <v>31</v>
      </c>
      <c r="B33" s="14">
        <f t="shared" si="6"/>
        <v>43311</v>
      </c>
      <c r="C33" s="14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13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</row>
    <row r="38" spans="1:32" s="1" customFormat="1" ht="15">
      <c r="A38" s="6">
        <v>41</v>
      </c>
      <c r="B38" s="14">
        <f t="shared" si="9"/>
        <v>43381</v>
      </c>
      <c r="C38" s="14">
        <f t="shared" si="9"/>
        <v>43382</v>
      </c>
      <c r="D38" s="14">
        <f t="shared" si="9"/>
        <v>43383</v>
      </c>
      <c r="E38" s="14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4">
        <f t="shared" si="11"/>
        <v>43437</v>
      </c>
      <c r="U38" s="14">
        <f t="shared" si="11"/>
        <v>43438</v>
      </c>
      <c r="V38" s="14">
        <f t="shared" si="11"/>
        <v>43439</v>
      </c>
      <c r="W38" s="7">
        <f t="shared" si="11"/>
        <v>43440</v>
      </c>
      <c r="X38" s="11">
        <f t="shared" si="11"/>
        <v>43441</v>
      </c>
      <c r="Y38" s="10">
        <f t="shared" si="11"/>
        <v>43442</v>
      </c>
      <c r="Z38" s="10">
        <f t="shared" si="11"/>
        <v>43443</v>
      </c>
    </row>
    <row r="39" spans="1:32" s="1" customFormat="1" ht="15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14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4">
        <f t="shared" si="11"/>
        <v>43444</v>
      </c>
      <c r="U39" s="14">
        <f t="shared" si="11"/>
        <v>43445</v>
      </c>
      <c r="V39" s="14">
        <f t="shared" si="11"/>
        <v>43446</v>
      </c>
      <c r="W39" s="14">
        <f t="shared" si="11"/>
        <v>43447</v>
      </c>
      <c r="X39" s="14">
        <f t="shared" si="11"/>
        <v>43448</v>
      </c>
      <c r="Y39" s="10">
        <f t="shared" si="11"/>
        <v>43449</v>
      </c>
      <c r="Z39" s="10">
        <f t="shared" si="11"/>
        <v>43450</v>
      </c>
    </row>
    <row r="40" spans="1:32" s="1" customFormat="1" ht="15">
      <c r="A40" s="6">
        <v>43</v>
      </c>
      <c r="B40" s="14">
        <f t="shared" si="9"/>
        <v>43395</v>
      </c>
      <c r="C40" s="14">
        <f t="shared" si="9"/>
        <v>43396</v>
      </c>
      <c r="D40" s="14">
        <f t="shared" si="9"/>
        <v>43397</v>
      </c>
      <c r="E40" s="14">
        <f t="shared" si="9"/>
        <v>43398</v>
      </c>
      <c r="F40" s="14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4">
        <f t="shared" si="10"/>
        <v>43423</v>
      </c>
      <c r="L40" s="14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14">
        <f t="shared" si="11"/>
        <v>43451</v>
      </c>
      <c r="U40" s="14">
        <f t="shared" si="11"/>
        <v>43452</v>
      </c>
      <c r="V40" s="14">
        <f t="shared" si="11"/>
        <v>43453</v>
      </c>
      <c r="W40" s="14">
        <f t="shared" si="11"/>
        <v>43454</v>
      </c>
      <c r="X40" s="14">
        <f t="shared" si="11"/>
        <v>43455</v>
      </c>
      <c r="Y40" s="10">
        <f t="shared" si="11"/>
        <v>43456</v>
      </c>
      <c r="Z40" s="10">
        <f t="shared" si="11"/>
        <v>43457</v>
      </c>
    </row>
    <row r="41" spans="1:32" s="1" customFormat="1" ht="15">
      <c r="A41" s="6">
        <v>44</v>
      </c>
      <c r="B41" s="14">
        <f t="shared" si="9"/>
        <v>43402</v>
      </c>
      <c r="C41" s="14">
        <f t="shared" si="9"/>
        <v>43403</v>
      </c>
      <c r="D41" s="14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4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13">
        <f t="shared" si="11"/>
        <v>43460</v>
      </c>
      <c r="W41" s="13">
        <f t="shared" si="11"/>
        <v>43461</v>
      </c>
      <c r="X41" s="13">
        <f t="shared" si="11"/>
        <v>43462</v>
      </c>
      <c r="Y41" s="10">
        <f t="shared" si="11"/>
        <v>43463</v>
      </c>
      <c r="Z41" s="10">
        <f t="shared" si="11"/>
        <v>43464</v>
      </c>
    </row>
    <row r="42" spans="1:32" s="1" customFormat="1" ht="15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13">
        <v>2</v>
      </c>
      <c r="E46" s="13">
        <v>3</v>
      </c>
      <c r="F46" s="13">
        <v>4</v>
      </c>
      <c r="G46" s="10">
        <v>5</v>
      </c>
      <c r="H46" s="10">
        <v>6</v>
      </c>
      <c r="T46" s="39"/>
    </row>
    <row r="47" spans="1:32">
      <c r="B47" s="14">
        <v>7</v>
      </c>
      <c r="C47" s="14">
        <v>8</v>
      </c>
      <c r="D47" s="14">
        <v>9</v>
      </c>
      <c r="E47" s="14">
        <v>10</v>
      </c>
      <c r="F47" s="14">
        <v>11</v>
      </c>
      <c r="G47" s="10">
        <v>12</v>
      </c>
      <c r="H47" s="10">
        <v>13</v>
      </c>
    </row>
    <row r="48" spans="1:32">
      <c r="B48" s="20" t="str">
        <f t="shared" ref="B48:H51" si="12">IF(MONTH($T$35)&lt;&gt;MONTH($T$35-(WEEKDAY($T$35,1)-($K$4-1))-IF((WEEKDAY($T$35,1)-($K$4-1))&lt;=0,7,0)+(ROW(B48)-ROW($T$37))*7+(COLUMN(B48)-COLUMN($T$37)+1)),"",$T$35-(WEEKDAY($T$35,1)-($K$4-1))-IF((WEEKDAY($T$35,1)-($K$4-1))&lt;=0,7,0)+(ROW(B48)-ROW($T$37))*7+(COLUMN(B48)-COLUMN($T$37)+1))</f>
        <v/>
      </c>
      <c r="C48" s="20" t="str">
        <f t="shared" si="12"/>
        <v/>
      </c>
      <c r="D48" s="20" t="str">
        <f t="shared" si="12"/>
        <v/>
      </c>
      <c r="E48" s="20" t="str">
        <f t="shared" si="12"/>
        <v/>
      </c>
      <c r="F48" s="20" t="str">
        <f t="shared" si="12"/>
        <v/>
      </c>
      <c r="G48" s="20" t="str">
        <f t="shared" si="12"/>
        <v/>
      </c>
      <c r="H48" s="20" t="str">
        <f t="shared" si="12"/>
        <v/>
      </c>
    </row>
    <row r="49" spans="2:8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</row>
    <row r="50" spans="2:8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</row>
    <row r="51" spans="2:8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65" priority="1" stopIfTrue="1" operator="equal">
      <formula>""</formula>
    </cfRule>
    <cfRule type="cellIs" dxfId="64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45">
    <tabColor theme="5" tint="-0.249977111117893"/>
    <pageSetUpPr fitToPage="1"/>
  </sheetPr>
  <dimension ref="A1:AS51"/>
  <sheetViews>
    <sheetView showGridLines="0" topLeftCell="A10" workbookViewId="0">
      <selection activeCell="AJ48" sqref="AJ48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84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0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8">
        <f t="shared" si="0"/>
        <v>43102</v>
      </c>
      <c r="D10" s="8">
        <f t="shared" si="0"/>
        <v>43103</v>
      </c>
      <c r="E10" s="8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14">
        <f t="shared" si="2"/>
        <v>43160</v>
      </c>
      <c r="X10" s="14">
        <f t="shared" si="2"/>
        <v>43161</v>
      </c>
      <c r="Y10" s="10">
        <f t="shared" si="2"/>
        <v>43162</v>
      </c>
      <c r="Z10" s="10">
        <f t="shared" si="2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12">
        <f t="shared" si="0"/>
        <v>43108</v>
      </c>
      <c r="C11" s="12">
        <f t="shared" si="0"/>
        <v>43109</v>
      </c>
      <c r="D11" s="12">
        <f t="shared" si="0"/>
        <v>43110</v>
      </c>
      <c r="E11" s="12">
        <f t="shared" si="0"/>
        <v>43111</v>
      </c>
      <c r="F11" s="12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f t="shared" si="2"/>
        <v>43171</v>
      </c>
      <c r="U12" s="14">
        <f t="shared" si="2"/>
        <v>43172</v>
      </c>
      <c r="V12" s="14">
        <f t="shared" si="2"/>
        <v>43173</v>
      </c>
      <c r="W12" s="14">
        <f t="shared" si="2"/>
        <v>43174</v>
      </c>
      <c r="X12" s="14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4">
        <f t="shared" si="2"/>
        <v>43185</v>
      </c>
      <c r="U14" s="14">
        <f t="shared" si="2"/>
        <v>43186</v>
      </c>
      <c r="V14" s="14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5" s="1" customFormat="1" ht="15">
      <c r="I16"/>
      <c r="J16" s="26"/>
      <c r="R16" s="34"/>
      <c r="AC16" s="232" t="s">
        <v>57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5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-5</v>
      </c>
      <c r="AE18" s="234"/>
    </row>
    <row r="19" spans="1:32" s="1" customFormat="1" ht="15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4">
        <f t="shared" si="4"/>
        <v>43222</v>
      </c>
      <c r="N19" s="14">
        <f t="shared" si="4"/>
        <v>43223</v>
      </c>
      <c r="O19" s="14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4">
        <f t="shared" si="5"/>
        <v>43252</v>
      </c>
      <c r="Y19" s="10">
        <f t="shared" si="5"/>
        <v>43253</v>
      </c>
      <c r="Z19" s="10">
        <f t="shared" si="5"/>
        <v>43254</v>
      </c>
      <c r="AC19" s="51" t="s">
        <v>22</v>
      </c>
      <c r="AD19" s="237">
        <f>AD18+AD17</f>
        <v>0</v>
      </c>
      <c r="AE19" s="237"/>
    </row>
    <row r="20" spans="1:32" s="1" customFormat="1" ht="15">
      <c r="A20" s="6">
        <v>14</v>
      </c>
      <c r="B20" s="14">
        <f t="shared" si="3"/>
        <v>43192</v>
      </c>
      <c r="C20" s="14">
        <f t="shared" si="3"/>
        <v>43193</v>
      </c>
      <c r="D20" s="14">
        <f t="shared" si="3"/>
        <v>43194</v>
      </c>
      <c r="E20" s="14">
        <f t="shared" si="3"/>
        <v>43195</v>
      </c>
      <c r="F20" s="14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14">
        <f t="shared" si="4"/>
        <v>43227</v>
      </c>
      <c r="L20" s="14">
        <f t="shared" si="4"/>
        <v>43228</v>
      </c>
      <c r="M20" s="14">
        <f t="shared" si="4"/>
        <v>43229</v>
      </c>
      <c r="N20" s="14">
        <f t="shared" si="4"/>
        <v>43230</v>
      </c>
      <c r="O20" s="14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14">
        <f t="shared" si="5"/>
        <v>43255</v>
      </c>
      <c r="U20" s="14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</row>
    <row r="21" spans="1:32" s="1" customFormat="1" ht="15">
      <c r="A21" s="6">
        <v>15</v>
      </c>
      <c r="B21" s="14">
        <f t="shared" si="3"/>
        <v>43199</v>
      </c>
      <c r="C21" s="14">
        <f t="shared" si="3"/>
        <v>43200</v>
      </c>
      <c r="D21" s="14">
        <f t="shared" si="3"/>
        <v>43201</v>
      </c>
      <c r="E21" s="14">
        <f t="shared" si="3"/>
        <v>43202</v>
      </c>
      <c r="F21" s="14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14">
        <f t="shared" si="4"/>
        <v>43235</v>
      </c>
      <c r="M21" s="14">
        <f t="shared" si="4"/>
        <v>43236</v>
      </c>
      <c r="N21" s="14">
        <f t="shared" si="4"/>
        <v>43237</v>
      </c>
      <c r="O21" s="14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3">
        <f t="shared" si="5"/>
        <v>43262</v>
      </c>
      <c r="U21" s="13">
        <f t="shared" si="5"/>
        <v>43263</v>
      </c>
      <c r="V21" s="13">
        <f t="shared" si="5"/>
        <v>43264</v>
      </c>
      <c r="W21" s="13">
        <f t="shared" si="5"/>
        <v>43265</v>
      </c>
      <c r="X21" s="13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5">
      <c r="A22" s="6">
        <v>16</v>
      </c>
      <c r="B22" s="14">
        <f t="shared" si="3"/>
        <v>43206</v>
      </c>
      <c r="C22" s="14">
        <f t="shared" si="3"/>
        <v>43207</v>
      </c>
      <c r="D22" s="14">
        <f t="shared" si="3"/>
        <v>43208</v>
      </c>
      <c r="E22" s="14">
        <f t="shared" si="3"/>
        <v>43209</v>
      </c>
      <c r="F22" s="14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4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3">
        <f t="shared" si="5"/>
        <v>43269</v>
      </c>
      <c r="U22" s="13">
        <f t="shared" si="5"/>
        <v>43270</v>
      </c>
      <c r="V22" s="13">
        <f t="shared" si="5"/>
        <v>43271</v>
      </c>
      <c r="W22" s="13">
        <f t="shared" si="5"/>
        <v>43272</v>
      </c>
      <c r="X22" s="13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3"/>
        <v>43213</v>
      </c>
      <c r="C23" s="14">
        <f t="shared" si="3"/>
        <v>43214</v>
      </c>
      <c r="D23" s="14">
        <f t="shared" si="3"/>
        <v>43215</v>
      </c>
      <c r="E23" s="14">
        <f t="shared" si="3"/>
        <v>43216</v>
      </c>
      <c r="F23" s="14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4">
        <f t="shared" si="4"/>
        <v>43248</v>
      </c>
      <c r="L23" s="14">
        <f t="shared" si="4"/>
        <v>43249</v>
      </c>
      <c r="M23" s="14">
        <f t="shared" si="4"/>
        <v>43250</v>
      </c>
      <c r="N23" s="14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14">
        <f t="shared" si="5"/>
        <v>43276</v>
      </c>
      <c r="U23" s="14">
        <f t="shared" si="5"/>
        <v>43277</v>
      </c>
      <c r="V23" s="14">
        <f t="shared" si="5"/>
        <v>43278</v>
      </c>
      <c r="W23" s="14">
        <f t="shared" si="5"/>
        <v>43279</v>
      </c>
      <c r="X23" s="14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CONTARPORCOLOR(AC8,B8:Z48)</f>
        <v>37</v>
      </c>
      <c r="AE23" s="237"/>
    </row>
    <row r="24" spans="1:32" s="1" customFormat="1" ht="15">
      <c r="A24" s="6">
        <v>18</v>
      </c>
      <c r="B24" s="13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4">
        <f t="shared" si="7"/>
        <v>43313</v>
      </c>
      <c r="N28" s="14">
        <f t="shared" si="7"/>
        <v>43314</v>
      </c>
      <c r="O28" s="14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/>
      <c r="AD28" s="49"/>
      <c r="AE28" s="49"/>
    </row>
    <row r="29" spans="1:32" s="1" customFormat="1" ht="15">
      <c r="A29" s="6">
        <v>27</v>
      </c>
      <c r="B29" s="14">
        <f t="shared" si="6"/>
        <v>43283</v>
      </c>
      <c r="C29" s="14">
        <f t="shared" si="6"/>
        <v>43284</v>
      </c>
      <c r="D29" s="14">
        <f t="shared" si="6"/>
        <v>43285</v>
      </c>
      <c r="E29" s="14">
        <f t="shared" si="6"/>
        <v>43286</v>
      </c>
      <c r="F29" s="14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14">
        <f t="shared" si="7"/>
        <v>43318</v>
      </c>
      <c r="L29" s="14">
        <f t="shared" si="7"/>
        <v>43319</v>
      </c>
      <c r="M29" s="14">
        <f t="shared" si="7"/>
        <v>43320</v>
      </c>
      <c r="N29" s="14">
        <f t="shared" si="7"/>
        <v>43321</v>
      </c>
      <c r="O29" s="14">
        <f t="shared" si="7"/>
        <v>43322</v>
      </c>
      <c r="P29" s="10">
        <f t="shared" si="7"/>
        <v>43323</v>
      </c>
      <c r="Q29" s="10">
        <f t="shared" si="7"/>
        <v>43324</v>
      </c>
      <c r="R29" s="27"/>
      <c r="S29" s="6">
        <v>36</v>
      </c>
      <c r="T29" s="13">
        <f t="shared" si="8"/>
        <v>43346</v>
      </c>
      <c r="U29" s="13">
        <f t="shared" si="8"/>
        <v>43347</v>
      </c>
      <c r="V29" s="82">
        <f t="shared" si="8"/>
        <v>43348</v>
      </c>
      <c r="W29" s="14">
        <f t="shared" si="8"/>
        <v>43349</v>
      </c>
      <c r="X29" s="14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14">
        <f t="shared" si="7"/>
        <v>43325</v>
      </c>
      <c r="L30" s="14">
        <f t="shared" si="7"/>
        <v>43326</v>
      </c>
      <c r="M30" s="9">
        <f t="shared" si="7"/>
        <v>43327</v>
      </c>
      <c r="N30" s="13">
        <f t="shared" si="7"/>
        <v>43328</v>
      </c>
      <c r="O30" s="13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36">
        <f t="shared" si="8"/>
        <v>43353</v>
      </c>
      <c r="U30" s="14">
        <f t="shared" si="8"/>
        <v>43354</v>
      </c>
      <c r="V30" s="14">
        <f t="shared" si="8"/>
        <v>43355</v>
      </c>
      <c r="W30" s="14">
        <f t="shared" si="8"/>
        <v>43356</v>
      </c>
      <c r="X30" s="14">
        <f t="shared" si="8"/>
        <v>43357</v>
      </c>
      <c r="Y30" s="10">
        <f t="shared" si="8"/>
        <v>43358</v>
      </c>
      <c r="Z30" s="10">
        <f t="shared" si="8"/>
        <v>43359</v>
      </c>
      <c r="AC30" s="49"/>
      <c r="AD30" s="49"/>
      <c r="AE30" s="49"/>
    </row>
    <row r="31" spans="1:32" s="1" customFormat="1" ht="15">
      <c r="A31" s="6">
        <v>29</v>
      </c>
      <c r="B31" s="14">
        <f t="shared" si="6"/>
        <v>43297</v>
      </c>
      <c r="C31" s="14">
        <f t="shared" si="6"/>
        <v>43298</v>
      </c>
      <c r="D31" s="14">
        <f t="shared" si="6"/>
        <v>43299</v>
      </c>
      <c r="E31" s="14">
        <f t="shared" si="6"/>
        <v>43300</v>
      </c>
      <c r="F31" s="14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13">
        <f t="shared" si="7"/>
        <v>43332</v>
      </c>
      <c r="L31" s="13">
        <f t="shared" si="7"/>
        <v>43333</v>
      </c>
      <c r="M31" s="13">
        <f t="shared" si="7"/>
        <v>43334</v>
      </c>
      <c r="N31" s="13">
        <f t="shared" si="7"/>
        <v>43335</v>
      </c>
      <c r="O31" s="13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37">
        <f t="shared" si="8"/>
        <v>43360</v>
      </c>
      <c r="U31" s="14">
        <f t="shared" si="8"/>
        <v>43361</v>
      </c>
      <c r="V31" s="14">
        <f t="shared" si="8"/>
        <v>43362</v>
      </c>
      <c r="W31" s="14">
        <f t="shared" si="8"/>
        <v>43363</v>
      </c>
      <c r="X31" s="14">
        <f t="shared" si="8"/>
        <v>43364</v>
      </c>
      <c r="Y31" s="10">
        <f t="shared" si="8"/>
        <v>43365</v>
      </c>
      <c r="Z31" s="10">
        <f t="shared" si="8"/>
        <v>43366</v>
      </c>
      <c r="AC31" s="49"/>
      <c r="AD31" s="49"/>
      <c r="AE31" s="49"/>
    </row>
    <row r="32" spans="1:32" s="1" customFormat="1" ht="15">
      <c r="A32" s="6">
        <v>30</v>
      </c>
      <c r="B32" s="14">
        <f t="shared" si="6"/>
        <v>43304</v>
      </c>
      <c r="C32" s="14">
        <f t="shared" si="6"/>
        <v>43305</v>
      </c>
      <c r="D32" s="14">
        <f t="shared" si="6"/>
        <v>43306</v>
      </c>
      <c r="E32" s="14">
        <f t="shared" si="6"/>
        <v>43307</v>
      </c>
      <c r="F32" s="14">
        <f t="shared" si="6"/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13">
        <f t="shared" si="7"/>
        <v>43339</v>
      </c>
      <c r="L32" s="13">
        <f t="shared" si="7"/>
        <v>43340</v>
      </c>
      <c r="M32" s="13">
        <f t="shared" si="7"/>
        <v>43341</v>
      </c>
      <c r="N32" s="13">
        <f t="shared" si="7"/>
        <v>43342</v>
      </c>
      <c r="O32" s="13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</row>
    <row r="33" spans="1:32" s="1" customFormat="1" ht="15">
      <c r="A33" s="6">
        <v>31</v>
      </c>
      <c r="B33" s="14">
        <f t="shared" si="6"/>
        <v>43311</v>
      </c>
      <c r="C33" s="14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13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</row>
    <row r="38" spans="1:32" s="1" customFormat="1" ht="15">
      <c r="A38" s="6">
        <v>41</v>
      </c>
      <c r="B38" s="14">
        <f t="shared" si="9"/>
        <v>43381</v>
      </c>
      <c r="C38" s="14">
        <f t="shared" si="9"/>
        <v>43382</v>
      </c>
      <c r="D38" s="14">
        <f t="shared" si="9"/>
        <v>43383</v>
      </c>
      <c r="E38" s="14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4">
        <f t="shared" si="11"/>
        <v>43437</v>
      </c>
      <c r="U38" s="14">
        <f t="shared" si="11"/>
        <v>43438</v>
      </c>
      <c r="V38" s="14">
        <f t="shared" si="11"/>
        <v>43439</v>
      </c>
      <c r="W38" s="7">
        <f t="shared" si="11"/>
        <v>43440</v>
      </c>
      <c r="X38" s="11">
        <f t="shared" si="11"/>
        <v>43441</v>
      </c>
      <c r="Y38" s="10">
        <f t="shared" si="11"/>
        <v>43442</v>
      </c>
      <c r="Z38" s="10">
        <f t="shared" si="11"/>
        <v>43443</v>
      </c>
    </row>
    <row r="39" spans="1:32" s="1" customFormat="1" ht="15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14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4">
        <f t="shared" si="11"/>
        <v>43444</v>
      </c>
      <c r="U39" s="14">
        <f t="shared" si="11"/>
        <v>43445</v>
      </c>
      <c r="V39" s="14">
        <f t="shared" si="11"/>
        <v>43446</v>
      </c>
      <c r="W39" s="14">
        <f t="shared" si="11"/>
        <v>43447</v>
      </c>
      <c r="X39" s="14">
        <f t="shared" si="11"/>
        <v>43448</v>
      </c>
      <c r="Y39" s="10">
        <f t="shared" si="11"/>
        <v>43449</v>
      </c>
      <c r="Z39" s="10">
        <f t="shared" si="11"/>
        <v>43450</v>
      </c>
    </row>
    <row r="40" spans="1:32" s="1" customFormat="1" ht="15">
      <c r="A40" s="6">
        <v>43</v>
      </c>
      <c r="B40" s="14">
        <f t="shared" si="9"/>
        <v>43395</v>
      </c>
      <c r="C40" s="14">
        <f t="shared" si="9"/>
        <v>43396</v>
      </c>
      <c r="D40" s="14">
        <f t="shared" si="9"/>
        <v>43397</v>
      </c>
      <c r="E40" s="14">
        <f t="shared" si="9"/>
        <v>43398</v>
      </c>
      <c r="F40" s="14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4">
        <f t="shared" si="10"/>
        <v>43423</v>
      </c>
      <c r="L40" s="14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14">
        <f t="shared" si="11"/>
        <v>43451</v>
      </c>
      <c r="U40" s="14">
        <f t="shared" si="11"/>
        <v>43452</v>
      </c>
      <c r="V40" s="14">
        <f t="shared" si="11"/>
        <v>43453</v>
      </c>
      <c r="W40" s="14">
        <f t="shared" si="11"/>
        <v>43454</v>
      </c>
      <c r="X40" s="14">
        <f t="shared" si="11"/>
        <v>43455</v>
      </c>
      <c r="Y40" s="10">
        <f t="shared" si="11"/>
        <v>43456</v>
      </c>
      <c r="Z40" s="10">
        <f t="shared" si="11"/>
        <v>43457</v>
      </c>
    </row>
    <row r="41" spans="1:32" s="1" customFormat="1" ht="15">
      <c r="A41" s="6">
        <v>44</v>
      </c>
      <c r="B41" s="14">
        <f t="shared" si="9"/>
        <v>43402</v>
      </c>
      <c r="C41" s="14">
        <f t="shared" si="9"/>
        <v>43403</v>
      </c>
      <c r="D41" s="14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4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14">
        <f t="shared" si="11"/>
        <v>43460</v>
      </c>
      <c r="W41" s="14">
        <f t="shared" si="11"/>
        <v>43461</v>
      </c>
      <c r="X41" s="14">
        <f t="shared" si="11"/>
        <v>43462</v>
      </c>
      <c r="Y41" s="10">
        <f t="shared" si="11"/>
        <v>43463</v>
      </c>
      <c r="Z41" s="10">
        <f t="shared" si="11"/>
        <v>43464</v>
      </c>
    </row>
    <row r="42" spans="1:32" s="1" customFormat="1" ht="15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13">
        <v>2</v>
      </c>
      <c r="E46" s="13">
        <v>3</v>
      </c>
      <c r="F46" s="13">
        <v>4</v>
      </c>
      <c r="G46" s="10">
        <v>5</v>
      </c>
      <c r="H46" s="10">
        <v>6</v>
      </c>
      <c r="T46" s="39"/>
    </row>
    <row r="47" spans="1:32">
      <c r="B47" s="13">
        <v>7</v>
      </c>
      <c r="C47" s="13">
        <v>8</v>
      </c>
      <c r="D47" s="13">
        <v>9</v>
      </c>
      <c r="E47" s="13">
        <v>10</v>
      </c>
      <c r="F47" s="13">
        <v>11</v>
      </c>
      <c r="G47" s="10">
        <v>12</v>
      </c>
      <c r="H47" s="10">
        <v>13</v>
      </c>
    </row>
    <row r="48" spans="1:32">
      <c r="B48" s="20" t="str">
        <f t="shared" ref="B48:H51" si="12">IF(MONTH($T$35)&lt;&gt;MONTH($T$35-(WEEKDAY($T$35,1)-($K$4-1))-IF((WEEKDAY($T$35,1)-($K$4-1))&lt;=0,7,0)+(ROW(B48)-ROW($T$37))*7+(COLUMN(B48)-COLUMN($T$37)+1)),"",$T$35-(WEEKDAY($T$35,1)-($K$4-1))-IF((WEEKDAY($T$35,1)-($K$4-1))&lt;=0,7,0)+(ROW(B48)-ROW($T$37))*7+(COLUMN(B48)-COLUMN($T$37)+1))</f>
        <v/>
      </c>
      <c r="C48" s="20" t="str">
        <f t="shared" si="12"/>
        <v/>
      </c>
      <c r="D48" s="20" t="str">
        <f t="shared" si="12"/>
        <v/>
      </c>
      <c r="E48" s="20" t="str">
        <f t="shared" si="12"/>
        <v/>
      </c>
      <c r="F48" s="20" t="str">
        <f t="shared" si="12"/>
        <v/>
      </c>
      <c r="G48" s="20" t="str">
        <f t="shared" si="12"/>
        <v/>
      </c>
      <c r="H48" s="20" t="str">
        <f t="shared" si="12"/>
        <v/>
      </c>
    </row>
    <row r="49" spans="2:8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</row>
    <row r="50" spans="2:8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</row>
    <row r="51" spans="2:8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63" priority="1" stopIfTrue="1" operator="equal">
      <formula>""</formula>
    </cfRule>
    <cfRule type="cellIs" dxfId="62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104">
    <tabColor rgb="FF00B0F0"/>
    <pageSetUpPr fitToPage="1"/>
  </sheetPr>
  <dimension ref="A1:AS51"/>
  <sheetViews>
    <sheetView showGridLines="0" zoomScale="85" zoomScaleNormal="85" workbookViewId="0">
      <selection activeCell="AE29" sqref="AE29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89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30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7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2021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13</v>
      </c>
    </row>
    <row r="8" spans="1:45" s="1" customFormat="1" ht="15">
      <c r="B8" s="228">
        <f>DATE($B$4,$F$4,1)</f>
        <v>44197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44228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44256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>44228</v>
      </c>
      <c r="L10" s="134">
        <f t="shared" si="0"/>
        <v>44229</v>
      </c>
      <c r="M10" s="134">
        <f t="shared" si="0"/>
        <v>44230</v>
      </c>
      <c r="N10" s="129"/>
      <c r="O10" s="129"/>
      <c r="P10" s="133"/>
      <c r="Q10" s="133"/>
      <c r="R10" s="34"/>
      <c r="S10" s="128">
        <v>9</v>
      </c>
      <c r="T10" s="134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>44256</v>
      </c>
      <c r="U10" s="134">
        <f t="shared" si="1"/>
        <v>44257</v>
      </c>
      <c r="V10" s="134">
        <f t="shared" si="1"/>
        <v>44258</v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3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221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5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44287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44317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44348</v>
      </c>
      <c r="U17" s="229"/>
      <c r="V17" s="229"/>
      <c r="W17" s="229"/>
      <c r="X17" s="229"/>
      <c r="Y17" s="229"/>
      <c r="Z17" s="230"/>
      <c r="AC17" s="52">
        <v>2020</v>
      </c>
      <c r="AD17" s="233">
        <v>0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77" t="s">
        <v>22</v>
      </c>
      <c r="AD19" s="237">
        <f>AD18+AD17</f>
        <v>30</v>
      </c>
      <c r="AE19" s="237"/>
    </row>
    <row r="20" spans="1:32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2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32">
        <v>12</v>
      </c>
      <c r="C21" s="132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35">
        <v>10</v>
      </c>
      <c r="L21" s="135">
        <v>11</v>
      </c>
      <c r="M21" s="135">
        <v>12</v>
      </c>
      <c r="N21" s="172">
        <v>13</v>
      </c>
      <c r="O21" s="135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2">
        <v>19</v>
      </c>
      <c r="C22" s="132">
        <v>20</v>
      </c>
      <c r="D22" s="132">
        <v>21</v>
      </c>
      <c r="E22" s="132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6">
        <v>20</v>
      </c>
      <c r="O22" s="136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26</v>
      </c>
      <c r="C23" s="93">
        <v>27</v>
      </c>
      <c r="D23" s="93">
        <v>28</v>
      </c>
      <c r="E23" s="93">
        <v>29</v>
      </c>
      <c r="F23" s="93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2">
        <v>21</v>
      </c>
      <c r="U23" s="132">
        <v>22</v>
      </c>
      <c r="V23" s="132">
        <v>23</v>
      </c>
      <c r="W23" s="132">
        <v>24</v>
      </c>
      <c r="X23" s="132">
        <v>25</v>
      </c>
      <c r="Y23" s="171">
        <v>26</v>
      </c>
      <c r="Z23" s="171">
        <v>27</v>
      </c>
      <c r="AC23" s="48">
        <v>2021</v>
      </c>
      <c r="AD23" s="237">
        <f>CONTARPORCOLOR(AC8,B10:Z51)</f>
        <v>32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55">
        <f>AD19-AD23</f>
        <v>-2</v>
      </c>
      <c r="AE24" s="255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44378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44409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44440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5">
        <v>1</v>
      </c>
      <c r="F28" s="135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5">
        <v>1</v>
      </c>
      <c r="W28" s="135">
        <v>2</v>
      </c>
      <c r="X28" s="135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6">
        <v>5</v>
      </c>
      <c r="C29" s="136">
        <v>6</v>
      </c>
      <c r="D29" s="136">
        <v>7</v>
      </c>
      <c r="E29" s="136">
        <v>8</v>
      </c>
      <c r="F29" s="136">
        <v>9</v>
      </c>
      <c r="G29" s="171">
        <v>10</v>
      </c>
      <c r="H29" s="171">
        <v>11</v>
      </c>
      <c r="I29"/>
      <c r="J29" s="128">
        <v>32</v>
      </c>
      <c r="K29" s="132">
        <v>2</v>
      </c>
      <c r="L29" s="132">
        <v>3</v>
      </c>
      <c r="M29" s="132">
        <v>4</v>
      </c>
      <c r="N29" s="132">
        <v>5</v>
      </c>
      <c r="O29" s="132">
        <v>6</v>
      </c>
      <c r="P29" s="171">
        <v>7</v>
      </c>
      <c r="Q29" s="171">
        <v>8</v>
      </c>
      <c r="R29" s="126"/>
      <c r="S29" s="128">
        <v>37</v>
      </c>
      <c r="T29" s="135">
        <v>6</v>
      </c>
      <c r="U29" s="135">
        <v>7</v>
      </c>
      <c r="V29" s="172">
        <v>8</v>
      </c>
      <c r="W29" s="136">
        <v>9</v>
      </c>
      <c r="X29" s="136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6">
        <v>12</v>
      </c>
      <c r="C30" s="136">
        <v>13</v>
      </c>
      <c r="D30" s="136">
        <v>14</v>
      </c>
      <c r="E30" s="136">
        <v>15</v>
      </c>
      <c r="F30" s="136">
        <v>16</v>
      </c>
      <c r="G30" s="171">
        <v>17</v>
      </c>
      <c r="H30" s="171">
        <v>18</v>
      </c>
      <c r="I30"/>
      <c r="J30" s="128">
        <v>33</v>
      </c>
      <c r="K30" s="132">
        <v>9</v>
      </c>
      <c r="L30" s="132">
        <v>10</v>
      </c>
      <c r="M30" s="132">
        <v>11</v>
      </c>
      <c r="N30" s="132">
        <v>12</v>
      </c>
      <c r="O30" s="132">
        <v>13</v>
      </c>
      <c r="P30" s="171">
        <v>14</v>
      </c>
      <c r="Q30" s="171">
        <v>15</v>
      </c>
      <c r="R30" s="126"/>
      <c r="S30" s="128">
        <v>38</v>
      </c>
      <c r="T30" s="137">
        <v>13</v>
      </c>
      <c r="U30" s="137">
        <v>14</v>
      </c>
      <c r="V30" s="137">
        <v>15</v>
      </c>
      <c r="W30" s="137">
        <v>16</v>
      </c>
      <c r="X30" s="137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6">
        <v>19</v>
      </c>
      <c r="C31" s="136">
        <v>20</v>
      </c>
      <c r="D31" s="136">
        <v>21</v>
      </c>
      <c r="E31" s="136">
        <v>22</v>
      </c>
      <c r="F31" s="136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2">
        <v>17</v>
      </c>
      <c r="M31" s="132">
        <v>18</v>
      </c>
      <c r="N31" s="132">
        <v>19</v>
      </c>
      <c r="O31" s="132">
        <v>20</v>
      </c>
      <c r="P31" s="171">
        <v>21</v>
      </c>
      <c r="Q31" s="171">
        <v>22</v>
      </c>
      <c r="R31" s="126"/>
      <c r="S31" s="128">
        <v>39</v>
      </c>
      <c r="T31" s="92">
        <v>20</v>
      </c>
      <c r="U31" s="92">
        <v>21</v>
      </c>
      <c r="V31" s="92">
        <v>22</v>
      </c>
      <c r="W31" s="92">
        <v>23</v>
      </c>
      <c r="X31" s="92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5">
        <v>26</v>
      </c>
      <c r="C32" s="132">
        <v>27</v>
      </c>
      <c r="D32" s="132">
        <v>28</v>
      </c>
      <c r="E32" s="132">
        <v>29</v>
      </c>
      <c r="F32" s="132">
        <v>30</v>
      </c>
      <c r="G32" s="171">
        <v>31</v>
      </c>
      <c r="H32" s="171"/>
      <c r="I32"/>
      <c r="J32" s="128">
        <v>35</v>
      </c>
      <c r="K32" s="132">
        <v>23</v>
      </c>
      <c r="L32" s="132">
        <v>24</v>
      </c>
      <c r="M32" s="132">
        <v>25</v>
      </c>
      <c r="N32" s="132">
        <v>26</v>
      </c>
      <c r="O32" s="132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v>30</v>
      </c>
      <c r="L33" s="135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44470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44501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44531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>44501</v>
      </c>
      <c r="L37" s="134">
        <f t="shared" si="7"/>
        <v>44502</v>
      </c>
      <c r="M37" s="129">
        <f t="shared" si="7"/>
        <v>44503</v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5">
        <v>7</v>
      </c>
      <c r="V38" s="172">
        <v>8</v>
      </c>
      <c r="W38" s="136">
        <v>9</v>
      </c>
      <c r="X38" s="136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6">
        <v>11</v>
      </c>
      <c r="C39" s="172">
        <v>12</v>
      </c>
      <c r="D39" s="135">
        <v>13</v>
      </c>
      <c r="E39" s="135">
        <v>14</v>
      </c>
      <c r="F39" s="135">
        <v>15</v>
      </c>
      <c r="G39" s="171">
        <v>16</v>
      </c>
      <c r="H39" s="171">
        <v>17</v>
      </c>
      <c r="I39"/>
      <c r="J39" s="128">
        <v>46</v>
      </c>
      <c r="K39" s="132">
        <v>8</v>
      </c>
      <c r="L39" s="132">
        <v>9</v>
      </c>
      <c r="M39" s="132">
        <v>10</v>
      </c>
      <c r="N39" s="132">
        <v>11</v>
      </c>
      <c r="O39" s="132">
        <v>12</v>
      </c>
      <c r="P39" s="171">
        <v>13</v>
      </c>
      <c r="Q39" s="171">
        <v>14</v>
      </c>
      <c r="R39" s="126"/>
      <c r="S39" s="128">
        <v>51</v>
      </c>
      <c r="T39" s="135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5">
        <v>20</v>
      </c>
      <c r="U40" s="135">
        <v>21</v>
      </c>
      <c r="V40" s="135">
        <v>22</v>
      </c>
      <c r="W40" s="135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6">
        <v>27</v>
      </c>
      <c r="U41" s="136">
        <v>28</v>
      </c>
      <c r="V41" s="136">
        <v>29</v>
      </c>
      <c r="W41" s="136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9">
        <v>3</v>
      </c>
      <c r="C47" s="9">
        <v>4</v>
      </c>
      <c r="D47" s="9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61" priority="1" stopIfTrue="1" operator="equal">
      <formula>""</formula>
    </cfRule>
    <cfRule type="cellIs" dxfId="60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951FB-9780-43DB-85C8-4861DE86E30C}">
  <sheetPr codeName="Hoja116">
    <tabColor rgb="FFFF0000"/>
    <pageSetUpPr fitToPage="1"/>
  </sheetPr>
  <dimension ref="A1:AS51"/>
  <sheetViews>
    <sheetView showGridLines="0" topLeftCell="A7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3" max="33" width="12.710937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26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87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  <c r="AF7">
        <f>CONTARPORCOLOR(AC7,B10:Z42)</f>
        <v>15</v>
      </c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>
        <f t="shared" ref="AF8" si="0">CONTARPORCOLOR(AC8,B11:Z43)</f>
        <v>0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>
        <f>CONTARPORCOLOR(AC9,B10:Z42)</f>
        <v>248</v>
      </c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 t="s">
        <v>278</v>
      </c>
      <c r="AG10" s="32">
        <f>250*8</f>
        <v>2000</v>
      </c>
      <c r="AH10" s="32">
        <v>1744</v>
      </c>
      <c r="AI10" s="32">
        <f>AG10-AH10</f>
        <v>256</v>
      </c>
      <c r="AJ10" s="32">
        <f>AI10/8</f>
        <v>32</v>
      </c>
      <c r="AK10" s="32" t="s">
        <v>242</v>
      </c>
      <c r="AL10" s="32"/>
      <c r="AM10" s="32"/>
      <c r="AN10" s="32" t="s">
        <v>279</v>
      </c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35">
        <v>3</v>
      </c>
      <c r="C11" s="135">
        <v>4</v>
      </c>
      <c r="D11" s="135">
        <v>5</v>
      </c>
      <c r="E11" s="170">
        <v>6</v>
      </c>
      <c r="F11" s="135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248</v>
      </c>
      <c r="AF11" s="1">
        <f>CONTARPORCOLOR(AC9,B10:Z42)+4</f>
        <v>252</v>
      </c>
      <c r="AG11" s="1">
        <f>8*AF11</f>
        <v>2016</v>
      </c>
      <c r="AH11" s="1">
        <v>1744</v>
      </c>
      <c r="AI11" s="1">
        <f>AG11-AH11</f>
        <v>272</v>
      </c>
      <c r="AJ11" s="32">
        <f>AI11/8</f>
        <v>34</v>
      </c>
      <c r="AK11" s="32" t="s">
        <v>231</v>
      </c>
      <c r="AN11" s="32" t="s">
        <v>233</v>
      </c>
      <c r="AS11" s="56"/>
    </row>
    <row r="12" spans="1:45" s="1" customFormat="1" ht="16.5" thickTop="1" thickBot="1">
      <c r="A12" s="128">
        <v>2</v>
      </c>
      <c r="B12" s="135">
        <v>10</v>
      </c>
      <c r="C12" s="135">
        <v>11</v>
      </c>
      <c r="D12" s="135">
        <v>12</v>
      </c>
      <c r="E12" s="135">
        <v>13</v>
      </c>
      <c r="F12" s="135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F12" s="1">
        <f>248-22</f>
        <v>226</v>
      </c>
      <c r="AG12" s="1">
        <f>8*AF12</f>
        <v>1808</v>
      </c>
      <c r="AH12" s="1">
        <v>1744</v>
      </c>
      <c r="AI12" s="1">
        <f>AG12-AH12</f>
        <v>64</v>
      </c>
      <c r="AJ12" s="1">
        <f>AI12/8</f>
        <v>8</v>
      </c>
      <c r="AK12" s="32" t="s">
        <v>232</v>
      </c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 t="s">
        <v>234</v>
      </c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1"/>
        <v/>
      </c>
      <c r="O15" s="134" t="str">
        <f t="shared" si="1"/>
        <v/>
      </c>
      <c r="P15" s="134" t="str">
        <f t="shared" si="1"/>
        <v/>
      </c>
      <c r="Q15" s="134" t="str">
        <f t="shared" si="1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2"/>
        <v/>
      </c>
      <c r="AF15" s="1">
        <v>30</v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45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0</v>
      </c>
      <c r="AE17" s="234"/>
    </row>
    <row r="18" spans="1:45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45" s="1" customFormat="1" ht="15.75" thickBot="1">
      <c r="A19" s="128">
        <v>13</v>
      </c>
      <c r="B19" s="134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3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86" t="s">
        <v>22</v>
      </c>
      <c r="AD19" s="237">
        <f>AD18+AD17</f>
        <v>26</v>
      </c>
      <c r="AE19" s="237"/>
      <c r="AG19" s="32" t="s">
        <v>237</v>
      </c>
      <c r="AL19" s="32">
        <v>244</v>
      </c>
      <c r="AM19" s="32">
        <f>AL19*8</f>
        <v>1952</v>
      </c>
      <c r="AR19" s="1">
        <v>244</v>
      </c>
      <c r="AS19" s="1">
        <f>244*8</f>
        <v>1952</v>
      </c>
    </row>
    <row r="20" spans="1:45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 t="s">
        <v>238</v>
      </c>
      <c r="AL20" s="32">
        <v>22</v>
      </c>
      <c r="AR20" s="1">
        <v>22</v>
      </c>
      <c r="AS20" s="1">
        <f>22*8</f>
        <v>176</v>
      </c>
    </row>
    <row r="21" spans="1:45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70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 t="s">
        <v>239</v>
      </c>
      <c r="AL21" s="1">
        <f>AL19-AL20</f>
        <v>222</v>
      </c>
      <c r="AM21" s="32">
        <f>AL21*8</f>
        <v>1776</v>
      </c>
      <c r="AR21" s="1">
        <f>AR19-AR20</f>
        <v>222</v>
      </c>
      <c r="AS21" s="1">
        <f>AR21*8</f>
        <v>1776</v>
      </c>
    </row>
    <row r="22" spans="1:45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 t="s">
        <v>240</v>
      </c>
      <c r="AP22" s="32">
        <f>AM21-1744</f>
        <v>32</v>
      </c>
      <c r="AQ22" s="32">
        <f>AP22/8</f>
        <v>4</v>
      </c>
      <c r="AR22" s="1">
        <f>AS21-1744</f>
        <v>32</v>
      </c>
      <c r="AS22" s="1">
        <f>AR22/8</f>
        <v>4</v>
      </c>
    </row>
    <row r="23" spans="1:45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0</v>
      </c>
      <c r="AE23" s="237"/>
    </row>
    <row r="24" spans="1:45" s="1" customFormat="1" ht="16.5" thickTop="1" thickBot="1">
      <c r="A24" s="128"/>
      <c r="B24" s="123"/>
      <c r="C24" s="123"/>
      <c r="D24" s="69" t="str">
        <f t="shared" si="3"/>
        <v/>
      </c>
      <c r="E24" s="69" t="str">
        <f t="shared" si="3"/>
        <v/>
      </c>
      <c r="F24" s="69" t="str">
        <f t="shared" si="3"/>
        <v/>
      </c>
      <c r="G24" s="134" t="str">
        <f t="shared" si="3"/>
        <v/>
      </c>
      <c r="H24" s="134" t="str">
        <f t="shared" si="3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4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4"/>
        <v/>
      </c>
      <c r="Z24" s="134" t="str">
        <f t="shared" si="4"/>
        <v/>
      </c>
      <c r="AC24" s="98" t="s">
        <v>122</v>
      </c>
      <c r="AD24" s="231">
        <f>AD19-AD23</f>
        <v>26</v>
      </c>
      <c r="AE24" s="231"/>
    </row>
    <row r="25" spans="1:45" s="1" customFormat="1" ht="15.75" thickTop="1">
      <c r="I25"/>
      <c r="J25" s="26"/>
      <c r="L25" s="29"/>
      <c r="R25" s="126"/>
      <c r="AC25" s="49"/>
      <c r="AD25" s="49"/>
      <c r="AE25" s="49"/>
    </row>
    <row r="26" spans="1:45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45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45" s="1" customFormat="1" ht="15.75" thickBot="1">
      <c r="A28" s="128">
        <v>26</v>
      </c>
      <c r="B28" s="134" t="str">
        <f t="shared" ref="B28:H33" si="5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5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6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6"/>
        <v>44775</v>
      </c>
      <c r="M28" s="135">
        <f t="shared" si="6"/>
        <v>44776</v>
      </c>
      <c r="N28" s="135">
        <f t="shared" si="6"/>
        <v>44777</v>
      </c>
      <c r="O28" s="135">
        <f t="shared" si="6"/>
        <v>44778</v>
      </c>
      <c r="P28" s="171">
        <f t="shared" si="6"/>
        <v>44779</v>
      </c>
      <c r="Q28" s="171">
        <f t="shared" si="6"/>
        <v>44780</v>
      </c>
      <c r="R28" s="126"/>
      <c r="S28" s="128">
        <v>35</v>
      </c>
      <c r="T28" s="134" t="str">
        <f t="shared" ref="T28:Z33" si="7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 t="s">
        <v>302</v>
      </c>
    </row>
    <row r="29" spans="1:45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5">
        <v>9</v>
      </c>
      <c r="Y29" s="171">
        <v>10</v>
      </c>
      <c r="Z29" s="171">
        <v>11</v>
      </c>
      <c r="AC29" s="49"/>
      <c r="AD29" s="80"/>
      <c r="AE29" s="80"/>
      <c r="AF29" s="32"/>
      <c r="AG29" s="1" t="s">
        <v>303</v>
      </c>
      <c r="AH29" s="32"/>
      <c r="AJ29" s="32"/>
    </row>
    <row r="30" spans="1:45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45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G31" s="1">
        <v>244</v>
      </c>
      <c r="AH31" s="1" t="s">
        <v>305</v>
      </c>
      <c r="AJ31" s="32"/>
    </row>
    <row r="32" spans="1:45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  <c r="AG32" s="1">
        <v>22</v>
      </c>
      <c r="AH32" s="1" t="s">
        <v>306</v>
      </c>
    </row>
    <row r="33" spans="1:39" s="1" customFormat="1" ht="16.5" thickTop="1" thickBot="1">
      <c r="A33" s="128"/>
      <c r="B33" s="129"/>
      <c r="C33" s="129"/>
      <c r="D33" s="129"/>
      <c r="E33" s="134" t="str">
        <f t="shared" si="5"/>
        <v/>
      </c>
      <c r="F33" s="134" t="str">
        <f t="shared" si="5"/>
        <v/>
      </c>
      <c r="G33" s="134" t="str">
        <f t="shared" si="5"/>
        <v/>
      </c>
      <c r="H33" s="129" t="str">
        <f t="shared" si="5"/>
        <v/>
      </c>
      <c r="I33"/>
      <c r="J33" s="128"/>
      <c r="K33" s="129"/>
      <c r="L33" s="129"/>
      <c r="M33" s="134" t="str">
        <f t="shared" si="6"/>
        <v/>
      </c>
      <c r="N33" s="134" t="str">
        <f t="shared" si="6"/>
        <v/>
      </c>
      <c r="O33" s="134" t="str">
        <f t="shared" si="6"/>
        <v/>
      </c>
      <c r="P33" s="134" t="str">
        <f t="shared" si="6"/>
        <v/>
      </c>
      <c r="Q33" s="134" t="str">
        <f t="shared" si="6"/>
        <v/>
      </c>
      <c r="R33" s="126"/>
      <c r="T33" s="129"/>
      <c r="U33" s="134"/>
      <c r="V33" s="134" t="str">
        <f t="shared" si="7"/>
        <v/>
      </c>
      <c r="W33" s="134" t="str">
        <f t="shared" si="7"/>
        <v/>
      </c>
      <c r="X33" s="134" t="str">
        <f t="shared" si="7"/>
        <v/>
      </c>
      <c r="Y33" s="134" t="str">
        <f t="shared" si="7"/>
        <v/>
      </c>
      <c r="Z33" s="134" t="str">
        <f t="shared" si="7"/>
        <v/>
      </c>
      <c r="AF33" s="195"/>
      <c r="AG33" s="195">
        <f>AG31-AG32</f>
        <v>222</v>
      </c>
      <c r="AH33" s="195" t="s">
        <v>307</v>
      </c>
      <c r="AI33" s="195"/>
      <c r="AJ33" s="195" t="s">
        <v>308</v>
      </c>
      <c r="AK33" s="195"/>
      <c r="AL33" s="195"/>
      <c r="AM33" s="195"/>
    </row>
    <row r="34" spans="1:39" s="1" customFormat="1" ht="15.75" thickTop="1">
      <c r="I34"/>
      <c r="J34" s="26"/>
      <c r="R34" s="126"/>
      <c r="AG34" s="1">
        <f>1744/222</f>
        <v>7.8558558558558556</v>
      </c>
    </row>
    <row r="35" spans="1:39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  <c r="AG35" s="1" t="s">
        <v>309</v>
      </c>
    </row>
    <row r="36" spans="1:39" s="1" customFormat="1" ht="15.75" thickBot="1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  <c r="AG36" s="1">
        <f>0.855*60</f>
        <v>51.3</v>
      </c>
    </row>
    <row r="37" spans="1:39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8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9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  <c r="AE37" s="209" t="s">
        <v>318</v>
      </c>
      <c r="AF37" s="210" t="s">
        <v>319</v>
      </c>
      <c r="AG37" s="196" t="s">
        <v>310</v>
      </c>
      <c r="AH37" s="199" t="s">
        <v>313</v>
      </c>
      <c r="AI37" s="202" t="s">
        <v>314</v>
      </c>
      <c r="AJ37" s="203"/>
    </row>
    <row r="38" spans="1:39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  <c r="AE38" s="211" t="s">
        <v>304</v>
      </c>
      <c r="AF38" s="212"/>
      <c r="AG38" s="197" t="s">
        <v>311</v>
      </c>
      <c r="AH38" s="200"/>
      <c r="AI38" s="215" t="s">
        <v>323</v>
      </c>
      <c r="AJ38" s="204"/>
      <c r="AK38" s="32" t="s">
        <v>324</v>
      </c>
    </row>
    <row r="39" spans="1:39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  <c r="AE39" s="213" t="s">
        <v>320</v>
      </c>
      <c r="AF39" s="214"/>
      <c r="AG39" s="198" t="s">
        <v>312</v>
      </c>
      <c r="AH39" s="201"/>
      <c r="AI39" s="205" t="s">
        <v>315</v>
      </c>
      <c r="AJ39" s="206"/>
    </row>
    <row r="40" spans="1:39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5">
        <v>23</v>
      </c>
      <c r="Y40" s="171">
        <v>24</v>
      </c>
      <c r="Z40" s="171">
        <v>25</v>
      </c>
      <c r="AE40" s="216" t="s">
        <v>321</v>
      </c>
      <c r="AF40" s="32" t="s">
        <v>322</v>
      </c>
      <c r="AG40" s="208" t="s">
        <v>316</v>
      </c>
      <c r="AH40" s="32" t="s">
        <v>322</v>
      </c>
      <c r="AI40" s="207" t="s">
        <v>317</v>
      </c>
    </row>
    <row r="41" spans="1:39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5">
        <v>30</v>
      </c>
      <c r="Y41" s="171">
        <v>31</v>
      </c>
      <c r="Z41" s="129"/>
    </row>
    <row r="42" spans="1:39" s="1" customFormat="1" ht="16.5" thickTop="1" thickBot="1">
      <c r="A42" s="128">
        <v>44</v>
      </c>
      <c r="B42" s="135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8"/>
        <v/>
      </c>
      <c r="O42" s="134" t="str">
        <f t="shared" si="8"/>
        <v/>
      </c>
      <c r="P42" s="134" t="str">
        <f t="shared" si="8"/>
        <v/>
      </c>
      <c r="Q42" s="134" t="str">
        <f t="shared" si="8"/>
        <v/>
      </c>
      <c r="R42" s="126"/>
      <c r="S42" s="38">
        <v>53</v>
      </c>
      <c r="T42" s="129"/>
      <c r="U42" s="129"/>
      <c r="V42" s="134" t="str">
        <f t="shared" si="9"/>
        <v/>
      </c>
      <c r="W42" s="134" t="str">
        <f t="shared" si="9"/>
        <v/>
      </c>
      <c r="X42" s="134" t="str">
        <f t="shared" si="9"/>
        <v/>
      </c>
      <c r="Y42" s="134" t="str">
        <f t="shared" si="9"/>
        <v/>
      </c>
      <c r="Z42" s="134" t="str">
        <f t="shared" si="9"/>
        <v/>
      </c>
    </row>
    <row r="43" spans="1:39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9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9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9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9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9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10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205" priority="1" stopIfTrue="1" operator="equal">
      <formula>""</formula>
    </cfRule>
    <cfRule type="cellIs" dxfId="204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scale="88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82">
    <tabColor theme="9"/>
    <pageSetUpPr fitToPage="1"/>
  </sheetPr>
  <dimension ref="A1:AS51"/>
  <sheetViews>
    <sheetView showGridLines="0" topLeftCell="A10" zoomScale="85" zoomScaleNormal="85" workbookViewId="0">
      <selection activeCell="AD23" sqref="AD23:AE23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196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30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32">
        <v>2</v>
      </c>
      <c r="F10" s="13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6</v>
      </c>
      <c r="AS12" s="56"/>
    </row>
    <row r="13" spans="1:45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2">
        <v>21</v>
      </c>
      <c r="P13" s="133">
        <v>22</v>
      </c>
      <c r="Q13" s="133">
        <v>23</v>
      </c>
      <c r="R13" s="34"/>
      <c r="S13" s="128">
        <v>12</v>
      </c>
      <c r="T13" s="132">
        <v>16</v>
      </c>
      <c r="U13" s="132">
        <v>17</v>
      </c>
      <c r="V13" s="132">
        <v>18</v>
      </c>
      <c r="W13" s="132">
        <v>19</v>
      </c>
      <c r="X13" s="132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6">
        <v>23</v>
      </c>
      <c r="U14" s="136">
        <v>24</v>
      </c>
      <c r="V14" s="136">
        <v>25</v>
      </c>
      <c r="W14" s="136">
        <v>26</v>
      </c>
      <c r="X14" s="136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224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0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30</v>
      </c>
      <c r="AE19" s="237"/>
    </row>
    <row r="20" spans="1:32" s="1" customFormat="1" ht="16.5" thickTop="1" thickBot="1">
      <c r="A20" s="128">
        <v>15</v>
      </c>
      <c r="B20" s="136">
        <v>6</v>
      </c>
      <c r="C20" s="136">
        <v>7</v>
      </c>
      <c r="D20" s="136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6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2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2">
        <v>22</v>
      </c>
      <c r="U23" s="132">
        <v>23</v>
      </c>
      <c r="V23" s="132">
        <v>24</v>
      </c>
      <c r="W23" s="132">
        <v>25</v>
      </c>
      <c r="X23" s="132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25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102" t="s">
        <v>218</v>
      </c>
      <c r="AD24" s="231">
        <v>5</v>
      </c>
      <c r="AE24" s="231"/>
    </row>
    <row r="25" spans="1:32" s="1" customFormat="1" ht="15.75" thickTop="1">
      <c r="I25"/>
      <c r="J25" s="26"/>
      <c r="L25" s="29"/>
      <c r="R25" s="126"/>
      <c r="AC25" s="98" t="s">
        <v>122</v>
      </c>
      <c r="AD25" s="257">
        <f>AD19-AD23-AD24</f>
        <v>0</v>
      </c>
      <c r="AE25" s="257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 t="s">
        <v>198</v>
      </c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5">
        <f t="shared" si="4"/>
        <v>44014</v>
      </c>
      <c r="F28" s="135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5">
        <f t="shared" si="6"/>
        <v>44075</v>
      </c>
      <c r="V28" s="135">
        <f t="shared" si="6"/>
        <v>44076</v>
      </c>
      <c r="W28" s="135">
        <f t="shared" si="6"/>
        <v>44077</v>
      </c>
      <c r="X28" s="135">
        <f t="shared" si="6"/>
        <v>44078</v>
      </c>
      <c r="Y28" s="133">
        <v>5</v>
      </c>
      <c r="Z28" s="133">
        <v>6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6</v>
      </c>
      <c r="C29" s="132">
        <v>7</v>
      </c>
      <c r="D29" s="132">
        <v>8</v>
      </c>
      <c r="E29" s="132">
        <v>9</v>
      </c>
      <c r="F29" s="132">
        <v>10</v>
      </c>
      <c r="G29" s="133">
        <v>11</v>
      </c>
      <c r="H29" s="133">
        <v>12</v>
      </c>
      <c r="I29"/>
      <c r="J29" s="128">
        <v>32</v>
      </c>
      <c r="K29" s="135">
        <v>3</v>
      </c>
      <c r="L29" s="135">
        <v>4</v>
      </c>
      <c r="M29" s="135">
        <v>5</v>
      </c>
      <c r="N29" s="135">
        <v>6</v>
      </c>
      <c r="O29" s="136">
        <v>7</v>
      </c>
      <c r="P29" s="133">
        <v>8</v>
      </c>
      <c r="Q29" s="133">
        <v>9</v>
      </c>
      <c r="R29" s="126"/>
      <c r="S29" s="128">
        <v>37</v>
      </c>
      <c r="T29" s="136">
        <v>7</v>
      </c>
      <c r="U29" s="131">
        <v>8</v>
      </c>
      <c r="V29" s="135">
        <v>9</v>
      </c>
      <c r="W29" s="135">
        <v>10</v>
      </c>
      <c r="X29" s="135">
        <v>11</v>
      </c>
      <c r="Y29" s="133">
        <v>12</v>
      </c>
      <c r="Z29" s="133">
        <v>13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13</v>
      </c>
      <c r="C30" s="132">
        <v>14</v>
      </c>
      <c r="D30" s="132">
        <v>15</v>
      </c>
      <c r="E30" s="132">
        <v>16</v>
      </c>
      <c r="F30" s="132">
        <v>17</v>
      </c>
      <c r="G30" s="133">
        <v>18</v>
      </c>
      <c r="H30" s="133">
        <v>19</v>
      </c>
      <c r="I30"/>
      <c r="J30" s="128">
        <v>33</v>
      </c>
      <c r="K30" s="135">
        <v>10</v>
      </c>
      <c r="L30" s="135">
        <v>11</v>
      </c>
      <c r="M30" s="135">
        <v>12</v>
      </c>
      <c r="N30" s="135">
        <v>13</v>
      </c>
      <c r="O30" s="135">
        <v>14</v>
      </c>
      <c r="P30" s="131">
        <v>15</v>
      </c>
      <c r="Q30" s="133">
        <v>16</v>
      </c>
      <c r="R30" s="126"/>
      <c r="S30" s="128">
        <v>38</v>
      </c>
      <c r="T30" s="137">
        <v>14</v>
      </c>
      <c r="U30" s="137">
        <v>15</v>
      </c>
      <c r="V30" s="137">
        <v>16</v>
      </c>
      <c r="W30" s="137">
        <v>17</v>
      </c>
      <c r="X30" s="137">
        <v>18</v>
      </c>
      <c r="Y30" s="138">
        <v>19</v>
      </c>
      <c r="Z30" s="138">
        <v>20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20</v>
      </c>
      <c r="C31" s="132">
        <v>21</v>
      </c>
      <c r="D31" s="132">
        <v>22</v>
      </c>
      <c r="E31" s="135">
        <v>23</v>
      </c>
      <c r="F31" s="132">
        <v>24</v>
      </c>
      <c r="G31" s="131">
        <v>25</v>
      </c>
      <c r="H31" s="133">
        <v>26</v>
      </c>
      <c r="I31"/>
      <c r="J31" s="128">
        <v>34</v>
      </c>
      <c r="K31" s="135">
        <v>17</v>
      </c>
      <c r="L31" s="135">
        <v>18</v>
      </c>
      <c r="M31" s="135">
        <v>19</v>
      </c>
      <c r="N31" s="135">
        <v>20</v>
      </c>
      <c r="O31" s="135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49"/>
      <c r="AD31" s="49"/>
      <c r="AE31" s="49"/>
    </row>
    <row r="32" spans="1:32" s="1" customFormat="1" ht="16.5" thickTop="1" thickBot="1">
      <c r="A32" s="128">
        <v>31</v>
      </c>
      <c r="B32" s="132">
        <v>27</v>
      </c>
      <c r="C32" s="132">
        <v>28</v>
      </c>
      <c r="D32" s="132">
        <v>29</v>
      </c>
      <c r="E32" s="132">
        <v>30</v>
      </c>
      <c r="F32" s="132">
        <v>31</v>
      </c>
      <c r="G32" s="133"/>
      <c r="H32" s="133"/>
      <c r="I32"/>
      <c r="J32" s="128">
        <v>35</v>
      </c>
      <c r="K32" s="135">
        <v>24</v>
      </c>
      <c r="L32" s="135">
        <v>25</v>
      </c>
      <c r="M32" s="135">
        <v>26</v>
      </c>
      <c r="N32" s="135">
        <v>27</v>
      </c>
      <c r="O32" s="135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6</v>
      </c>
      <c r="D38" s="132">
        <v>7</v>
      </c>
      <c r="E38" s="132">
        <v>8</v>
      </c>
      <c r="F38" s="132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6">
        <v>3</v>
      </c>
      <c r="M38" s="136">
        <v>4</v>
      </c>
      <c r="N38" s="136">
        <v>5</v>
      </c>
      <c r="O38" s="136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5">
        <v>9</v>
      </c>
      <c r="W38" s="135">
        <v>10</v>
      </c>
      <c r="X38" s="135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2">
        <v>13</v>
      </c>
      <c r="D39" s="132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6">
        <v>14</v>
      </c>
      <c r="U39" s="136">
        <v>15</v>
      </c>
      <c r="V39" s="136">
        <v>16</v>
      </c>
      <c r="W39" s="136">
        <v>17</v>
      </c>
      <c r="X39" s="136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6">
        <v>21</v>
      </c>
      <c r="U40" s="136">
        <v>22</v>
      </c>
      <c r="V40" s="136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5">
        <v>28</v>
      </c>
      <c r="U41" s="135">
        <v>29</v>
      </c>
      <c r="V41" s="135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4</v>
      </c>
      <c r="C47" s="82">
        <v>5</v>
      </c>
      <c r="D47" s="82">
        <v>6</v>
      </c>
      <c r="E47" s="82">
        <v>7</v>
      </c>
      <c r="F47" s="82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7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D25:AE25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59" priority="1" stopIfTrue="1" operator="equal">
      <formula>""</formula>
    </cfRule>
    <cfRule type="cellIs" dxfId="58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105">
    <tabColor rgb="FF00B050"/>
    <pageSetUpPr fitToPage="1"/>
  </sheetPr>
  <dimension ref="A1:AS51"/>
  <sheetViews>
    <sheetView showGridLines="0" topLeftCell="A6" zoomScale="85" zoomScaleNormal="85" workbookViewId="0">
      <selection activeCell="T40" sqref="T40:W40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254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29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7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2021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13</v>
      </c>
    </row>
    <row r="8" spans="1:45" s="1" customFormat="1" ht="15">
      <c r="B8" s="228">
        <f>DATE($B$4,$F$4,1)</f>
        <v>44197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44228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44256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>44228</v>
      </c>
      <c r="L10" s="134">
        <f t="shared" si="0"/>
        <v>44229</v>
      </c>
      <c r="M10" s="134">
        <f t="shared" si="0"/>
        <v>44230</v>
      </c>
      <c r="N10" s="129"/>
      <c r="O10" s="129"/>
      <c r="P10" s="133"/>
      <c r="Q10" s="133"/>
      <c r="R10" s="34"/>
      <c r="S10" s="128">
        <v>9</v>
      </c>
      <c r="T10" s="134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>44256</v>
      </c>
      <c r="U10" s="134">
        <f t="shared" si="1"/>
        <v>44257</v>
      </c>
      <c r="V10" s="134">
        <f t="shared" si="1"/>
        <v>44258</v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6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224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5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44287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44317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44348</v>
      </c>
      <c r="U17" s="229"/>
      <c r="V17" s="229"/>
      <c r="W17" s="229"/>
      <c r="X17" s="229"/>
      <c r="Y17" s="229"/>
      <c r="Z17" s="230"/>
      <c r="AC17" s="52">
        <v>2020</v>
      </c>
      <c r="AD17" s="233">
        <v>-1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77" t="s">
        <v>22</v>
      </c>
      <c r="AD19" s="237">
        <f>AD18+AD17</f>
        <v>29</v>
      </c>
      <c r="AE19" s="237"/>
    </row>
    <row r="20" spans="1:32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2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32">
        <v>12</v>
      </c>
      <c r="C21" s="132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35">
        <v>10</v>
      </c>
      <c r="L21" s="135">
        <v>11</v>
      </c>
      <c r="M21" s="135">
        <v>12</v>
      </c>
      <c r="N21" s="172">
        <v>13</v>
      </c>
      <c r="O21" s="136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2">
        <v>19</v>
      </c>
      <c r="C22" s="132">
        <v>20</v>
      </c>
      <c r="D22" s="132">
        <v>21</v>
      </c>
      <c r="E22" s="132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26</v>
      </c>
      <c r="C23" s="93">
        <v>27</v>
      </c>
      <c r="D23" s="93">
        <v>28</v>
      </c>
      <c r="E23" s="93">
        <v>29</v>
      </c>
      <c r="F23" s="93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2">
        <v>21</v>
      </c>
      <c r="U23" s="132">
        <v>22</v>
      </c>
      <c r="V23" s="132">
        <v>23</v>
      </c>
      <c r="W23" s="132">
        <v>24</v>
      </c>
      <c r="X23" s="132">
        <v>25</v>
      </c>
      <c r="Y23" s="171">
        <v>26</v>
      </c>
      <c r="Z23" s="171">
        <v>27</v>
      </c>
      <c r="AC23" s="48">
        <v>2021</v>
      </c>
      <c r="AD23" s="237">
        <f>CONTARPORCOLOR(AC8,B10:Z51)</f>
        <v>29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55">
        <f>AD19-AD23</f>
        <v>0</v>
      </c>
      <c r="AE24" s="255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44378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44409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44440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5">
        <v>1</v>
      </c>
      <c r="F28" s="135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5">
        <v>1</v>
      </c>
      <c r="W28" s="135">
        <v>2</v>
      </c>
      <c r="X28" s="135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5</v>
      </c>
      <c r="C29" s="132">
        <v>6</v>
      </c>
      <c r="D29" s="132">
        <v>7</v>
      </c>
      <c r="E29" s="132">
        <v>8</v>
      </c>
      <c r="F29" s="132">
        <v>9</v>
      </c>
      <c r="G29" s="171">
        <v>10</v>
      </c>
      <c r="H29" s="171">
        <v>11</v>
      </c>
      <c r="I29"/>
      <c r="J29" s="128">
        <v>32</v>
      </c>
      <c r="K29" s="136">
        <v>2</v>
      </c>
      <c r="L29" s="136">
        <v>3</v>
      </c>
      <c r="M29" s="136">
        <v>4</v>
      </c>
      <c r="N29" s="136">
        <v>5</v>
      </c>
      <c r="O29" s="136">
        <v>6</v>
      </c>
      <c r="P29" s="171">
        <v>7</v>
      </c>
      <c r="Q29" s="171">
        <v>8</v>
      </c>
      <c r="R29" s="126"/>
      <c r="S29" s="128">
        <v>37</v>
      </c>
      <c r="T29" s="136">
        <v>6</v>
      </c>
      <c r="U29" s="136">
        <v>7</v>
      </c>
      <c r="V29" s="172">
        <v>8</v>
      </c>
      <c r="W29" s="136">
        <v>9</v>
      </c>
      <c r="X29" s="136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5">
        <v>12</v>
      </c>
      <c r="C30" s="135">
        <v>13</v>
      </c>
      <c r="D30" s="135">
        <v>14</v>
      </c>
      <c r="E30" s="135">
        <v>15</v>
      </c>
      <c r="F30" s="135">
        <v>16</v>
      </c>
      <c r="G30" s="171">
        <v>17</v>
      </c>
      <c r="H30" s="171">
        <v>18</v>
      </c>
      <c r="I30"/>
      <c r="J30" s="128">
        <v>33</v>
      </c>
      <c r="K30" s="132">
        <v>9</v>
      </c>
      <c r="L30" s="132">
        <v>10</v>
      </c>
      <c r="M30" s="132">
        <v>11</v>
      </c>
      <c r="N30" s="132">
        <v>12</v>
      </c>
      <c r="O30" s="132">
        <v>13</v>
      </c>
      <c r="P30" s="171">
        <v>14</v>
      </c>
      <c r="Q30" s="171">
        <v>15</v>
      </c>
      <c r="R30" s="126"/>
      <c r="S30" s="128">
        <v>38</v>
      </c>
      <c r="T30" s="137">
        <v>13</v>
      </c>
      <c r="U30" s="137">
        <v>14</v>
      </c>
      <c r="V30" s="137">
        <v>15</v>
      </c>
      <c r="W30" s="137">
        <v>16</v>
      </c>
      <c r="X30" s="137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5">
        <v>19</v>
      </c>
      <c r="C31" s="135">
        <v>20</v>
      </c>
      <c r="D31" s="135">
        <v>21</v>
      </c>
      <c r="E31" s="135">
        <v>22</v>
      </c>
      <c r="F31" s="135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2">
        <v>17</v>
      </c>
      <c r="M31" s="132">
        <v>18</v>
      </c>
      <c r="N31" s="132">
        <v>19</v>
      </c>
      <c r="O31" s="132">
        <v>20</v>
      </c>
      <c r="P31" s="171">
        <v>21</v>
      </c>
      <c r="Q31" s="171">
        <v>22</v>
      </c>
      <c r="R31" s="126"/>
      <c r="S31" s="128">
        <v>39</v>
      </c>
      <c r="T31" s="92">
        <v>20</v>
      </c>
      <c r="U31" s="92">
        <v>21</v>
      </c>
      <c r="V31" s="92">
        <v>22</v>
      </c>
      <c r="W31" s="92">
        <v>23</v>
      </c>
      <c r="X31" s="92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6">
        <v>26</v>
      </c>
      <c r="C32" s="136">
        <v>27</v>
      </c>
      <c r="D32" s="136">
        <v>28</v>
      </c>
      <c r="E32" s="136">
        <v>29</v>
      </c>
      <c r="F32" s="136">
        <v>30</v>
      </c>
      <c r="G32" s="171">
        <v>31</v>
      </c>
      <c r="H32" s="171"/>
      <c r="I32"/>
      <c r="J32" s="128">
        <v>35</v>
      </c>
      <c r="K32" s="132">
        <v>23</v>
      </c>
      <c r="L32" s="132">
        <v>24</v>
      </c>
      <c r="M32" s="132">
        <v>25</v>
      </c>
      <c r="N32" s="132">
        <v>26</v>
      </c>
      <c r="O32" s="132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v>30</v>
      </c>
      <c r="L33" s="135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44470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44501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44531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>44501</v>
      </c>
      <c r="L37" s="134">
        <f t="shared" si="7"/>
        <v>44502</v>
      </c>
      <c r="M37" s="129">
        <f t="shared" si="7"/>
        <v>44503</v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6">
        <v>7</v>
      </c>
      <c r="V38" s="172">
        <v>8</v>
      </c>
      <c r="W38" s="136">
        <v>9</v>
      </c>
      <c r="X38" s="136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6">
        <v>11</v>
      </c>
      <c r="C39" s="172">
        <v>12</v>
      </c>
      <c r="D39" s="135">
        <v>13</v>
      </c>
      <c r="E39" s="135">
        <v>14</v>
      </c>
      <c r="F39" s="135">
        <v>15</v>
      </c>
      <c r="G39" s="171">
        <v>16</v>
      </c>
      <c r="H39" s="171">
        <v>17</v>
      </c>
      <c r="I39"/>
      <c r="J39" s="128">
        <v>46</v>
      </c>
      <c r="K39" s="132">
        <v>8</v>
      </c>
      <c r="L39" s="132">
        <v>9</v>
      </c>
      <c r="M39" s="132">
        <v>10</v>
      </c>
      <c r="N39" s="132">
        <v>11</v>
      </c>
      <c r="O39" s="132">
        <v>12</v>
      </c>
      <c r="P39" s="171">
        <v>13</v>
      </c>
      <c r="Q39" s="171">
        <v>14</v>
      </c>
      <c r="R39" s="126"/>
      <c r="S39" s="128">
        <v>51</v>
      </c>
      <c r="T39" s="135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5">
        <v>20</v>
      </c>
      <c r="U40" s="135">
        <v>21</v>
      </c>
      <c r="V40" s="135">
        <v>22</v>
      </c>
      <c r="W40" s="135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6">
        <v>27</v>
      </c>
      <c r="U41" s="136">
        <v>28</v>
      </c>
      <c r="V41" s="136">
        <v>29</v>
      </c>
      <c r="W41" s="136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9">
        <v>3</v>
      </c>
      <c r="C47" s="9">
        <v>4</v>
      </c>
      <c r="D47" s="9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57" priority="1" stopIfTrue="1" operator="equal">
      <formula>""</formula>
    </cfRule>
    <cfRule type="cellIs" dxfId="56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77">
    <tabColor rgb="FFFFC000"/>
    <pageSetUpPr fitToPage="1"/>
  </sheetPr>
  <dimension ref="A1:AS51"/>
  <sheetViews>
    <sheetView showGridLines="0" topLeftCell="A7" zoomScale="70" zoomScaleNormal="70" workbookViewId="0">
      <selection activeCell="AD26" sqref="AD26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228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28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32">
        <v>2</v>
      </c>
      <c r="F10" s="13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9</v>
      </c>
      <c r="AS12" s="56"/>
    </row>
    <row r="13" spans="1:45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2">
        <v>21</v>
      </c>
      <c r="P13" s="133">
        <v>22</v>
      </c>
      <c r="Q13" s="133">
        <v>23</v>
      </c>
      <c r="R13" s="34"/>
      <c r="S13" s="128">
        <v>12</v>
      </c>
      <c r="T13" s="132">
        <v>16</v>
      </c>
      <c r="U13" s="132">
        <v>17</v>
      </c>
      <c r="V13" s="132">
        <v>18</v>
      </c>
      <c r="W13" s="132">
        <v>19</v>
      </c>
      <c r="X13" s="136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6">
        <v>24</v>
      </c>
      <c r="L14" s="136">
        <v>25</v>
      </c>
      <c r="M14" s="136">
        <v>26</v>
      </c>
      <c r="N14" s="136">
        <v>27</v>
      </c>
      <c r="O14" s="136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6">
        <v>23</v>
      </c>
      <c r="U14" s="136">
        <v>24</v>
      </c>
      <c r="V14" s="136">
        <v>25</v>
      </c>
      <c r="W14" s="136">
        <v>26</v>
      </c>
      <c r="X14" s="136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227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-2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28</v>
      </c>
      <c r="AE19" s="237"/>
    </row>
    <row r="20" spans="1:32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5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2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2">
        <v>22</v>
      </c>
      <c r="U23" s="132">
        <v>23</v>
      </c>
      <c r="V23" s="132">
        <v>24</v>
      </c>
      <c r="W23" s="132">
        <v>25</v>
      </c>
      <c r="X23" s="132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26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2</v>
      </c>
      <c r="AE24" s="231"/>
    </row>
    <row r="25" spans="1:32" s="1" customFormat="1" ht="15.75" thickTop="1">
      <c r="I25"/>
      <c r="J25" s="26"/>
      <c r="L25" s="29"/>
      <c r="R25" s="126"/>
      <c r="AC25" s="49"/>
      <c r="AD25" s="49">
        <v>-1</v>
      </c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 t="s">
        <v>29</v>
      </c>
      <c r="AD26" s="80" t="s">
        <v>30</v>
      </c>
      <c r="AE26" s="80" t="s">
        <v>31</v>
      </c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 t="s">
        <v>32</v>
      </c>
      <c r="AD27" s="80">
        <f>AE14*8</f>
        <v>1816</v>
      </c>
      <c r="AE27" s="80" t="s">
        <v>109</v>
      </c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5">
        <f t="shared" si="4"/>
        <v>44014</v>
      </c>
      <c r="F28" s="135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5">
        <f t="shared" si="6"/>
        <v>44075</v>
      </c>
      <c r="V28" s="135">
        <f t="shared" si="6"/>
        <v>44076</v>
      </c>
      <c r="W28" s="135">
        <f t="shared" si="6"/>
        <v>44077</v>
      </c>
      <c r="X28" s="135">
        <f t="shared" si="6"/>
        <v>44078</v>
      </c>
      <c r="Y28" s="133">
        <v>5</v>
      </c>
      <c r="Z28" s="133">
        <v>6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6</v>
      </c>
      <c r="C29" s="132">
        <v>7</v>
      </c>
      <c r="D29" s="132">
        <v>8</v>
      </c>
      <c r="E29" s="132">
        <v>9</v>
      </c>
      <c r="F29" s="132">
        <v>10</v>
      </c>
      <c r="G29" s="133">
        <v>11</v>
      </c>
      <c r="H29" s="133">
        <v>12</v>
      </c>
      <c r="I29"/>
      <c r="J29" s="128">
        <v>32</v>
      </c>
      <c r="K29" s="136">
        <v>3</v>
      </c>
      <c r="L29" s="136">
        <v>4</v>
      </c>
      <c r="M29" s="136">
        <v>5</v>
      </c>
      <c r="N29" s="136">
        <v>6</v>
      </c>
      <c r="O29" s="136">
        <v>7</v>
      </c>
      <c r="P29" s="133">
        <v>8</v>
      </c>
      <c r="Q29" s="133">
        <v>9</v>
      </c>
      <c r="R29" s="126"/>
      <c r="S29" s="128">
        <v>37</v>
      </c>
      <c r="T29" s="136">
        <v>7</v>
      </c>
      <c r="U29" s="131">
        <v>8</v>
      </c>
      <c r="V29" s="136">
        <v>9</v>
      </c>
      <c r="W29" s="136">
        <v>10</v>
      </c>
      <c r="X29" s="136">
        <v>11</v>
      </c>
      <c r="Y29" s="133">
        <v>12</v>
      </c>
      <c r="Z29" s="133">
        <v>13</v>
      </c>
      <c r="AC29" s="53" t="s">
        <v>163</v>
      </c>
      <c r="AD29" s="80"/>
      <c r="AE29" s="80"/>
      <c r="AF29" s="32"/>
    </row>
    <row r="30" spans="1:32" s="1" customFormat="1" ht="16.5" thickTop="1" thickBot="1">
      <c r="A30" s="128">
        <v>29</v>
      </c>
      <c r="B30" s="132">
        <v>13</v>
      </c>
      <c r="C30" s="132">
        <v>14</v>
      </c>
      <c r="D30" s="132">
        <v>15</v>
      </c>
      <c r="E30" s="132">
        <v>16</v>
      </c>
      <c r="F30" s="132">
        <v>17</v>
      </c>
      <c r="G30" s="133">
        <v>18</v>
      </c>
      <c r="H30" s="133">
        <v>19</v>
      </c>
      <c r="I30"/>
      <c r="J30" s="128">
        <v>33</v>
      </c>
      <c r="K30" s="132">
        <v>10</v>
      </c>
      <c r="L30" s="132">
        <v>11</v>
      </c>
      <c r="M30" s="132">
        <v>12</v>
      </c>
      <c r="N30" s="132">
        <v>13</v>
      </c>
      <c r="O30" s="132">
        <v>14</v>
      </c>
      <c r="P30" s="131">
        <v>15</v>
      </c>
      <c r="Q30" s="133">
        <v>16</v>
      </c>
      <c r="R30" s="126"/>
      <c r="S30" s="128">
        <v>38</v>
      </c>
      <c r="T30" s="137">
        <v>14</v>
      </c>
      <c r="U30" s="137">
        <v>15</v>
      </c>
      <c r="V30" s="137">
        <v>16</v>
      </c>
      <c r="W30" s="137">
        <v>17</v>
      </c>
      <c r="X30" s="137">
        <v>18</v>
      </c>
      <c r="Y30" s="138">
        <v>19</v>
      </c>
      <c r="Z30" s="138">
        <v>20</v>
      </c>
      <c r="AC30" s="49"/>
      <c r="AD30" s="49"/>
      <c r="AE30" s="49"/>
    </row>
    <row r="31" spans="1:32" s="1" customFormat="1" ht="16.5" thickTop="1" thickBot="1">
      <c r="A31" s="128">
        <v>30</v>
      </c>
      <c r="B31" s="135">
        <v>20</v>
      </c>
      <c r="C31" s="135">
        <v>21</v>
      </c>
      <c r="D31" s="135">
        <v>22</v>
      </c>
      <c r="E31" s="135">
        <v>23</v>
      </c>
      <c r="F31" s="135">
        <v>24</v>
      </c>
      <c r="G31" s="131">
        <v>25</v>
      </c>
      <c r="H31" s="133">
        <v>26</v>
      </c>
      <c r="I31"/>
      <c r="J31" s="128">
        <v>34</v>
      </c>
      <c r="K31" s="132">
        <v>17</v>
      </c>
      <c r="L31" s="132">
        <v>18</v>
      </c>
      <c r="M31" s="132">
        <v>19</v>
      </c>
      <c r="N31" s="132">
        <v>20</v>
      </c>
      <c r="O31" s="132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49"/>
      <c r="AD31" s="49"/>
      <c r="AE31" s="49"/>
    </row>
    <row r="32" spans="1:32" s="1" customFormat="1" ht="16.5" thickTop="1" thickBot="1">
      <c r="A32" s="128">
        <v>31</v>
      </c>
      <c r="B32" s="135">
        <v>27</v>
      </c>
      <c r="C32" s="135">
        <v>28</v>
      </c>
      <c r="D32" s="135">
        <v>29</v>
      </c>
      <c r="E32" s="135">
        <v>30</v>
      </c>
      <c r="F32" s="135">
        <v>31</v>
      </c>
      <c r="G32" s="133"/>
      <c r="H32" s="133"/>
      <c r="I32"/>
      <c r="J32" s="128">
        <v>35</v>
      </c>
      <c r="K32" s="132">
        <v>24</v>
      </c>
      <c r="L32" s="132">
        <v>25</v>
      </c>
      <c r="M32" s="132">
        <v>26</v>
      </c>
      <c r="N32" s="132">
        <v>27</v>
      </c>
      <c r="O32" s="132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  <c r="AC32" s="167" t="s">
        <v>199</v>
      </c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6</v>
      </c>
      <c r="D38" s="132">
        <v>7</v>
      </c>
      <c r="E38" s="132">
        <v>8</v>
      </c>
      <c r="F38" s="132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2">
        <v>3</v>
      </c>
      <c r="M38" s="132">
        <v>4</v>
      </c>
      <c r="N38" s="132">
        <v>5</v>
      </c>
      <c r="O38" s="132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2">
        <v>9</v>
      </c>
      <c r="W38" s="132">
        <v>10</v>
      </c>
      <c r="X38" s="132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2">
        <v>13</v>
      </c>
      <c r="D39" s="132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5">
        <v>21</v>
      </c>
      <c r="U40" s="135">
        <v>22</v>
      </c>
      <c r="V40" s="135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5">
        <v>28</v>
      </c>
      <c r="U41" s="135">
        <v>29</v>
      </c>
      <c r="V41" s="135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9">
        <v>4</v>
      </c>
      <c r="C47" s="9">
        <v>5</v>
      </c>
      <c r="D47" s="94">
        <v>6</v>
      </c>
      <c r="E47" s="9">
        <v>7</v>
      </c>
      <c r="F47" s="9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55" priority="1" stopIfTrue="1" operator="equal">
      <formula>""</formula>
    </cfRule>
    <cfRule type="cellIs" dxfId="54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0">
    <tabColor theme="5" tint="-0.249977111117893"/>
    <pageSetUpPr fitToPage="1"/>
  </sheetPr>
  <dimension ref="A1:AS51"/>
  <sheetViews>
    <sheetView showGridLines="0" topLeftCell="A6" zoomScale="85" zoomScaleNormal="85" workbookViewId="0">
      <selection activeCell="AO43" sqref="AO43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87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1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8">
        <f t="shared" si="0"/>
        <v>43102</v>
      </c>
      <c r="D10" s="8">
        <f t="shared" si="0"/>
        <v>43103</v>
      </c>
      <c r="E10" s="8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14">
        <f t="shared" si="2"/>
        <v>43160</v>
      </c>
      <c r="X10" s="14">
        <f t="shared" si="2"/>
        <v>43161</v>
      </c>
      <c r="Y10" s="10">
        <f t="shared" si="2"/>
        <v>43162</v>
      </c>
      <c r="Z10" s="10">
        <f t="shared" si="2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12">
        <f t="shared" si="0"/>
        <v>43108</v>
      </c>
      <c r="C11" s="12">
        <f t="shared" si="0"/>
        <v>43109</v>
      </c>
      <c r="D11" s="12">
        <f t="shared" si="0"/>
        <v>43110</v>
      </c>
      <c r="E11" s="12">
        <f t="shared" si="0"/>
        <v>43111</v>
      </c>
      <c r="F11" s="12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f t="shared" si="2"/>
        <v>43171</v>
      </c>
      <c r="U12" s="14">
        <f t="shared" si="2"/>
        <v>43172</v>
      </c>
      <c r="V12" s="14">
        <f t="shared" si="2"/>
        <v>43173</v>
      </c>
      <c r="W12" s="14">
        <f t="shared" si="2"/>
        <v>43174</v>
      </c>
      <c r="X12" s="14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3">
        <f t="shared" si="2"/>
        <v>43185</v>
      </c>
      <c r="U14" s="13">
        <f t="shared" si="2"/>
        <v>43186</v>
      </c>
      <c r="V14" s="13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5" s="1" customFormat="1" ht="15">
      <c r="I16"/>
      <c r="J16" s="26"/>
      <c r="R16" s="34"/>
      <c r="AC16" s="232" t="s">
        <v>57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0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1</v>
      </c>
      <c r="AE18" s="234"/>
    </row>
    <row r="19" spans="1:32" s="1" customFormat="1" ht="15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4">
        <f t="shared" si="4"/>
        <v>43222</v>
      </c>
      <c r="N19" s="14">
        <f t="shared" si="4"/>
        <v>43223</v>
      </c>
      <c r="O19" s="14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4">
        <f t="shared" si="5"/>
        <v>43252</v>
      </c>
      <c r="Y19" s="10">
        <f t="shared" si="5"/>
        <v>43253</v>
      </c>
      <c r="Z19" s="10">
        <f t="shared" si="5"/>
        <v>43254</v>
      </c>
      <c r="AC19" s="51" t="s">
        <v>22</v>
      </c>
      <c r="AD19" s="237">
        <f>AD18+AD17</f>
        <v>1</v>
      </c>
      <c r="AE19" s="237"/>
    </row>
    <row r="20" spans="1:32" s="1" customFormat="1" ht="15">
      <c r="A20" s="6">
        <v>14</v>
      </c>
      <c r="B20" s="14">
        <f t="shared" si="3"/>
        <v>43192</v>
      </c>
      <c r="C20" s="14">
        <f t="shared" si="3"/>
        <v>43193</v>
      </c>
      <c r="D20" s="14">
        <f t="shared" si="3"/>
        <v>43194</v>
      </c>
      <c r="E20" s="14">
        <f t="shared" si="3"/>
        <v>43195</v>
      </c>
      <c r="F20" s="14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14">
        <f t="shared" si="4"/>
        <v>43227</v>
      </c>
      <c r="L20" s="14">
        <f t="shared" si="4"/>
        <v>43228</v>
      </c>
      <c r="M20" s="14">
        <f t="shared" si="4"/>
        <v>43229</v>
      </c>
      <c r="N20" s="14">
        <f t="shared" si="4"/>
        <v>43230</v>
      </c>
      <c r="O20" s="14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14">
        <f t="shared" si="5"/>
        <v>43255</v>
      </c>
      <c r="U20" s="14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</row>
    <row r="21" spans="1:32" s="1" customFormat="1" ht="15">
      <c r="A21" s="6">
        <v>15</v>
      </c>
      <c r="B21" s="14">
        <f t="shared" si="3"/>
        <v>43199</v>
      </c>
      <c r="C21" s="14">
        <f t="shared" si="3"/>
        <v>43200</v>
      </c>
      <c r="D21" s="14">
        <f t="shared" si="3"/>
        <v>43201</v>
      </c>
      <c r="E21" s="14">
        <f t="shared" si="3"/>
        <v>43202</v>
      </c>
      <c r="F21" s="14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14">
        <f t="shared" si="4"/>
        <v>43235</v>
      </c>
      <c r="M21" s="14">
        <f t="shared" si="4"/>
        <v>43236</v>
      </c>
      <c r="N21" s="14">
        <f t="shared" si="4"/>
        <v>43237</v>
      </c>
      <c r="O21" s="14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4">
        <f t="shared" si="5"/>
        <v>43262</v>
      </c>
      <c r="U21" s="14">
        <f t="shared" si="5"/>
        <v>43263</v>
      </c>
      <c r="V21" s="14">
        <f t="shared" si="5"/>
        <v>43264</v>
      </c>
      <c r="W21" s="14">
        <f t="shared" si="5"/>
        <v>43265</v>
      </c>
      <c r="X21" s="14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5">
      <c r="A22" s="6">
        <v>16</v>
      </c>
      <c r="B22" s="14">
        <f t="shared" si="3"/>
        <v>43206</v>
      </c>
      <c r="C22" s="14">
        <f t="shared" si="3"/>
        <v>43207</v>
      </c>
      <c r="D22" s="14">
        <f t="shared" si="3"/>
        <v>43208</v>
      </c>
      <c r="E22" s="14">
        <f t="shared" si="3"/>
        <v>43209</v>
      </c>
      <c r="F22" s="14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4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4">
        <f t="shared" si="5"/>
        <v>43269</v>
      </c>
      <c r="U22" s="14">
        <f t="shared" si="5"/>
        <v>43270</v>
      </c>
      <c r="V22" s="14">
        <f t="shared" si="5"/>
        <v>43271</v>
      </c>
      <c r="W22" s="14">
        <f t="shared" si="5"/>
        <v>43272</v>
      </c>
      <c r="X22" s="14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3"/>
        <v>43213</v>
      </c>
      <c r="C23" s="14">
        <f t="shared" si="3"/>
        <v>43214</v>
      </c>
      <c r="D23" s="14">
        <f t="shared" si="3"/>
        <v>43215</v>
      </c>
      <c r="E23" s="14">
        <f t="shared" si="3"/>
        <v>43216</v>
      </c>
      <c r="F23" s="14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4">
        <f t="shared" si="4"/>
        <v>43248</v>
      </c>
      <c r="L23" s="14">
        <f t="shared" si="4"/>
        <v>43249</v>
      </c>
      <c r="M23" s="14">
        <f t="shared" si="4"/>
        <v>43250</v>
      </c>
      <c r="N23" s="14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14">
        <f t="shared" si="5"/>
        <v>43276</v>
      </c>
      <c r="U23" s="14">
        <f t="shared" si="5"/>
        <v>43277</v>
      </c>
      <c r="V23" s="14">
        <f t="shared" si="5"/>
        <v>43278</v>
      </c>
      <c r="W23" s="14">
        <f t="shared" si="5"/>
        <v>43279</v>
      </c>
      <c r="X23" s="14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CONTARPORCOLOR(AC8,B8:Z48)</f>
        <v>31</v>
      </c>
      <c r="AE23" s="237"/>
    </row>
    <row r="24" spans="1:32" s="1" customFormat="1" ht="15">
      <c r="A24" s="6">
        <v>18</v>
      </c>
      <c r="B24" s="13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3">
        <f t="shared" si="7"/>
        <v>43313</v>
      </c>
      <c r="N28" s="13">
        <f t="shared" si="7"/>
        <v>43314</v>
      </c>
      <c r="O28" s="13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/>
      <c r="AD28" s="49"/>
      <c r="AE28" s="49"/>
    </row>
    <row r="29" spans="1:32" s="1" customFormat="1" ht="15">
      <c r="A29" s="6">
        <v>27</v>
      </c>
      <c r="B29" s="14">
        <f t="shared" si="6"/>
        <v>43283</v>
      </c>
      <c r="C29" s="14">
        <f t="shared" si="6"/>
        <v>43284</v>
      </c>
      <c r="D29" s="14">
        <f t="shared" si="6"/>
        <v>43285</v>
      </c>
      <c r="E29" s="14">
        <f t="shared" si="6"/>
        <v>43286</v>
      </c>
      <c r="F29" s="14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13">
        <f t="shared" si="7"/>
        <v>43318</v>
      </c>
      <c r="L29" s="13">
        <f t="shared" si="7"/>
        <v>43319</v>
      </c>
      <c r="M29" s="13">
        <f t="shared" si="7"/>
        <v>43320</v>
      </c>
      <c r="N29" s="13">
        <f t="shared" si="7"/>
        <v>43321</v>
      </c>
      <c r="O29" s="13">
        <f t="shared" si="7"/>
        <v>43322</v>
      </c>
      <c r="P29" s="10">
        <f t="shared" si="7"/>
        <v>43323</v>
      </c>
      <c r="Q29" s="10">
        <f t="shared" si="7"/>
        <v>43324</v>
      </c>
      <c r="R29" s="27"/>
      <c r="S29" s="6">
        <v>36</v>
      </c>
      <c r="T29" s="14">
        <f t="shared" si="8"/>
        <v>43346</v>
      </c>
      <c r="U29" s="14">
        <f t="shared" si="8"/>
        <v>43347</v>
      </c>
      <c r="V29" s="13">
        <f t="shared" si="8"/>
        <v>43348</v>
      </c>
      <c r="W29" s="13">
        <f t="shared" si="8"/>
        <v>43349</v>
      </c>
      <c r="X29" s="13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13">
        <f t="shared" si="7"/>
        <v>43325</v>
      </c>
      <c r="L30" s="13">
        <f t="shared" si="7"/>
        <v>43326</v>
      </c>
      <c r="M30" s="9">
        <f t="shared" si="7"/>
        <v>43327</v>
      </c>
      <c r="N30" s="14">
        <f t="shared" si="7"/>
        <v>43328</v>
      </c>
      <c r="O30" s="14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36">
        <f t="shared" si="8"/>
        <v>43353</v>
      </c>
      <c r="U30" s="14">
        <f t="shared" si="8"/>
        <v>43354</v>
      </c>
      <c r="V30" s="14">
        <f t="shared" si="8"/>
        <v>43355</v>
      </c>
      <c r="W30" s="14">
        <f t="shared" si="8"/>
        <v>43356</v>
      </c>
      <c r="X30" s="14">
        <f t="shared" si="8"/>
        <v>43357</v>
      </c>
      <c r="Y30" s="10">
        <f t="shared" si="8"/>
        <v>43358</v>
      </c>
      <c r="Z30" s="10">
        <f t="shared" si="8"/>
        <v>43359</v>
      </c>
      <c r="AC30" s="49"/>
      <c r="AD30" s="49"/>
      <c r="AE30" s="49"/>
    </row>
    <row r="31" spans="1:32" s="1" customFormat="1" ht="15">
      <c r="A31" s="6">
        <v>29</v>
      </c>
      <c r="B31" s="14">
        <f t="shared" si="6"/>
        <v>43297</v>
      </c>
      <c r="C31" s="14">
        <f t="shared" si="6"/>
        <v>43298</v>
      </c>
      <c r="D31" s="14">
        <f t="shared" si="6"/>
        <v>43299</v>
      </c>
      <c r="E31" s="14">
        <f t="shared" si="6"/>
        <v>43300</v>
      </c>
      <c r="F31" s="14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14">
        <f t="shared" si="7"/>
        <v>43332</v>
      </c>
      <c r="L31" s="14">
        <f t="shared" si="7"/>
        <v>43333</v>
      </c>
      <c r="M31" s="14">
        <f t="shared" si="7"/>
        <v>43334</v>
      </c>
      <c r="N31" s="14">
        <f t="shared" si="7"/>
        <v>43335</v>
      </c>
      <c r="O31" s="14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37">
        <f t="shared" si="8"/>
        <v>43360</v>
      </c>
      <c r="U31" s="14">
        <f t="shared" si="8"/>
        <v>43361</v>
      </c>
      <c r="V31" s="14">
        <f t="shared" si="8"/>
        <v>43362</v>
      </c>
      <c r="W31" s="14">
        <f t="shared" si="8"/>
        <v>43363</v>
      </c>
      <c r="X31" s="14">
        <f t="shared" si="8"/>
        <v>43364</v>
      </c>
      <c r="Y31" s="10">
        <f t="shared" si="8"/>
        <v>43365</v>
      </c>
      <c r="Z31" s="10">
        <f t="shared" si="8"/>
        <v>43366</v>
      </c>
      <c r="AC31" s="49"/>
      <c r="AD31" s="49"/>
      <c r="AE31" s="49"/>
    </row>
    <row r="32" spans="1:32" s="1" customFormat="1" ht="15">
      <c r="A32" s="6">
        <v>30</v>
      </c>
      <c r="B32" s="14">
        <f t="shared" si="6"/>
        <v>43304</v>
      </c>
      <c r="C32" s="14">
        <f t="shared" si="6"/>
        <v>43305</v>
      </c>
      <c r="D32" s="14">
        <f t="shared" si="6"/>
        <v>43306</v>
      </c>
      <c r="E32" s="14">
        <f t="shared" si="6"/>
        <v>43307</v>
      </c>
      <c r="F32" s="14">
        <f>IF(MONTH($B$26)&lt;&gt;MONTH($B$26-(WEEKDAY($B$26,1)-($K$4-1))-IF((WEEKDAY($B$26,1)-($K$4-1))&lt;=0,7,0)+(ROW(F32)-ROW($B$28))*7+(COLUMN(F32)-COLUMN($B$28)+1)),"",$B$26-(WEEKDAY($B$26,1)-($K$4-1))-IF((WEEKDAY($B$26,1)-($K$4-1))&lt;=0,7,0)+(ROW(F32)-ROW($B$28))*7+(COLUMN(F32)-COLUMN($B$28)+1))</f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14">
        <f t="shared" si="7"/>
        <v>43339</v>
      </c>
      <c r="L32" s="14">
        <f t="shared" si="7"/>
        <v>43340</v>
      </c>
      <c r="M32" s="14">
        <f t="shared" si="7"/>
        <v>43341</v>
      </c>
      <c r="N32" s="14">
        <f t="shared" si="7"/>
        <v>43342</v>
      </c>
      <c r="O32" s="14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</row>
    <row r="33" spans="1:32" s="1" customFormat="1" ht="15">
      <c r="A33" s="6">
        <v>31</v>
      </c>
      <c r="B33" s="13">
        <f t="shared" si="6"/>
        <v>43311</v>
      </c>
      <c r="C33" s="13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13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</row>
    <row r="38" spans="1:32" s="1" customFormat="1" ht="15">
      <c r="A38" s="6">
        <v>41</v>
      </c>
      <c r="B38" s="14">
        <f t="shared" si="9"/>
        <v>43381</v>
      </c>
      <c r="C38" s="14">
        <f t="shared" si="9"/>
        <v>43382</v>
      </c>
      <c r="D38" s="14">
        <f t="shared" si="9"/>
        <v>43383</v>
      </c>
      <c r="E38" s="14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4">
        <f t="shared" si="11"/>
        <v>43437</v>
      </c>
      <c r="U38" s="14">
        <f t="shared" si="11"/>
        <v>43438</v>
      </c>
      <c r="V38" s="14">
        <f t="shared" si="11"/>
        <v>43439</v>
      </c>
      <c r="W38" s="7">
        <f t="shared" si="11"/>
        <v>43440</v>
      </c>
      <c r="X38" s="11">
        <f t="shared" si="11"/>
        <v>43441</v>
      </c>
      <c r="Y38" s="10">
        <f t="shared" si="11"/>
        <v>43442</v>
      </c>
      <c r="Z38" s="10">
        <f t="shared" si="11"/>
        <v>43443</v>
      </c>
    </row>
    <row r="39" spans="1:32" s="1" customFormat="1" ht="15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14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4">
        <f t="shared" si="11"/>
        <v>43444</v>
      </c>
      <c r="U39" s="14">
        <f t="shared" si="11"/>
        <v>43445</v>
      </c>
      <c r="V39" s="14">
        <f t="shared" si="11"/>
        <v>43446</v>
      </c>
      <c r="W39" s="14">
        <f t="shared" si="11"/>
        <v>43447</v>
      </c>
      <c r="X39" s="14">
        <f t="shared" si="11"/>
        <v>43448</v>
      </c>
      <c r="Y39" s="10">
        <f t="shared" si="11"/>
        <v>43449</v>
      </c>
      <c r="Z39" s="10">
        <f t="shared" si="11"/>
        <v>43450</v>
      </c>
    </row>
    <row r="40" spans="1:32" s="1" customFormat="1" ht="15">
      <c r="A40" s="6">
        <v>43</v>
      </c>
      <c r="B40" s="14">
        <f t="shared" si="9"/>
        <v>43395</v>
      </c>
      <c r="C40" s="14">
        <f t="shared" si="9"/>
        <v>43396</v>
      </c>
      <c r="D40" s="14">
        <f t="shared" si="9"/>
        <v>43397</v>
      </c>
      <c r="E40" s="14">
        <f t="shared" si="9"/>
        <v>43398</v>
      </c>
      <c r="F40" s="14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4">
        <f t="shared" si="10"/>
        <v>43423</v>
      </c>
      <c r="L40" s="14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13">
        <f t="shared" si="11"/>
        <v>43451</v>
      </c>
      <c r="U40" s="13">
        <f t="shared" si="11"/>
        <v>43452</v>
      </c>
      <c r="V40" s="13">
        <f t="shared" si="11"/>
        <v>43453</v>
      </c>
      <c r="W40" s="13">
        <f t="shared" si="11"/>
        <v>43454</v>
      </c>
      <c r="X40" s="13">
        <f t="shared" si="11"/>
        <v>43455</v>
      </c>
      <c r="Y40" s="10">
        <f t="shared" si="11"/>
        <v>43456</v>
      </c>
      <c r="Z40" s="10">
        <f t="shared" si="11"/>
        <v>43457</v>
      </c>
    </row>
    <row r="41" spans="1:32" s="1" customFormat="1" ht="15">
      <c r="A41" s="6">
        <v>44</v>
      </c>
      <c r="B41" s="14">
        <f t="shared" si="9"/>
        <v>43402</v>
      </c>
      <c r="C41" s="14">
        <f t="shared" si="9"/>
        <v>43403</v>
      </c>
      <c r="D41" s="14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4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13">
        <f t="shared" si="11"/>
        <v>43460</v>
      </c>
      <c r="W41" s="13">
        <f t="shared" si="11"/>
        <v>43461</v>
      </c>
      <c r="X41" s="13">
        <f t="shared" si="11"/>
        <v>43462</v>
      </c>
      <c r="Y41" s="10">
        <f t="shared" si="11"/>
        <v>43463</v>
      </c>
      <c r="Z41" s="10">
        <f t="shared" si="11"/>
        <v>43464</v>
      </c>
    </row>
    <row r="42" spans="1:32" s="1" customFormat="1" ht="15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14">
        <v>2</v>
      </c>
      <c r="E46" s="14">
        <v>3</v>
      </c>
      <c r="F46" s="14">
        <v>4</v>
      </c>
      <c r="G46" s="10">
        <v>5</v>
      </c>
      <c r="H46" s="10">
        <v>6</v>
      </c>
      <c r="T46" s="39"/>
    </row>
    <row r="47" spans="1:32">
      <c r="B47" s="14">
        <v>7</v>
      </c>
      <c r="C47" s="14">
        <v>8</v>
      </c>
      <c r="D47" s="14">
        <v>9</v>
      </c>
      <c r="E47" s="14">
        <v>10</v>
      </c>
      <c r="F47" s="14">
        <v>11</v>
      </c>
      <c r="G47" s="10">
        <v>12</v>
      </c>
      <c r="H47" s="10">
        <v>13</v>
      </c>
    </row>
    <row r="48" spans="1:32">
      <c r="B48" s="20" t="str">
        <f t="shared" ref="B48:H51" si="12">IF(MONTH($T$35)&lt;&gt;MONTH($T$35-(WEEKDAY($T$35,1)-($K$4-1))-IF((WEEKDAY($T$35,1)-($K$4-1))&lt;=0,7,0)+(ROW(B48)-ROW($T$37))*7+(COLUMN(B48)-COLUMN($T$37)+1)),"",$T$35-(WEEKDAY($T$35,1)-($K$4-1))-IF((WEEKDAY($T$35,1)-($K$4-1))&lt;=0,7,0)+(ROW(B48)-ROW($T$37))*7+(COLUMN(B48)-COLUMN($T$37)+1))</f>
        <v/>
      </c>
      <c r="C48" s="20" t="str">
        <f t="shared" si="12"/>
        <v/>
      </c>
      <c r="D48" s="20" t="str">
        <f t="shared" si="12"/>
        <v/>
      </c>
      <c r="E48" s="20" t="str">
        <f t="shared" si="12"/>
        <v/>
      </c>
      <c r="F48" s="20" t="str">
        <f t="shared" si="12"/>
        <v/>
      </c>
      <c r="G48" s="20" t="str">
        <f t="shared" si="12"/>
        <v/>
      </c>
      <c r="H48" s="20" t="str">
        <f t="shared" si="12"/>
        <v/>
      </c>
    </row>
    <row r="49" spans="2:8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</row>
    <row r="50" spans="2:8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</row>
    <row r="51" spans="2:8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53" priority="1" stopIfTrue="1" operator="equal">
      <formula>""</formula>
    </cfRule>
    <cfRule type="cellIs" dxfId="52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1">
    <tabColor theme="5" tint="-0.249977111117893"/>
  </sheetPr>
  <dimension ref="A1:AS51"/>
  <sheetViews>
    <sheetView showGridLines="0" topLeftCell="A13" workbookViewId="0">
      <selection activeCell="AK44" sqref="AK4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85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2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8">
        <f t="shared" si="0"/>
        <v>43102</v>
      </c>
      <c r="D10" s="8">
        <f t="shared" si="0"/>
        <v>43103</v>
      </c>
      <c r="E10" s="8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20">
        <f t="shared" si="1"/>
        <v>43132</v>
      </c>
      <c r="O10" s="20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14">
        <f t="shared" si="2"/>
        <v>43160</v>
      </c>
      <c r="X10" s="14">
        <f t="shared" si="2"/>
        <v>43161</v>
      </c>
      <c r="Y10" s="10">
        <f t="shared" si="2"/>
        <v>43162</v>
      </c>
      <c r="Z10" s="10">
        <f t="shared" si="2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12">
        <f t="shared" si="0"/>
        <v>43108</v>
      </c>
      <c r="C11" s="12">
        <f t="shared" si="0"/>
        <v>43109</v>
      </c>
      <c r="D11" s="12">
        <f t="shared" si="0"/>
        <v>43110</v>
      </c>
      <c r="E11" s="12">
        <f t="shared" si="0"/>
        <v>43111</v>
      </c>
      <c r="F11" s="12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f t="shared" si="2"/>
        <v>43171</v>
      </c>
      <c r="U12" s="14">
        <f t="shared" si="2"/>
        <v>43172</v>
      </c>
      <c r="V12" s="14">
        <f t="shared" si="2"/>
        <v>43173</v>
      </c>
      <c r="W12" s="14">
        <f t="shared" si="2"/>
        <v>43174</v>
      </c>
      <c r="X12" s="14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20">
        <f t="shared" si="0"/>
        <v>43129</v>
      </c>
      <c r="C14" s="20">
        <f t="shared" si="0"/>
        <v>43130</v>
      </c>
      <c r="D14" s="20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4">
        <f t="shared" si="2"/>
        <v>43185</v>
      </c>
      <c r="U14" s="14">
        <f t="shared" si="2"/>
        <v>43186</v>
      </c>
      <c r="V14" s="14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5" s="1" customFormat="1" ht="15">
      <c r="I16"/>
      <c r="J16" s="26"/>
      <c r="R16" s="34"/>
      <c r="AC16" s="232" t="s">
        <v>57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0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2</v>
      </c>
      <c r="AE18" s="234"/>
    </row>
    <row r="19" spans="1:32" s="1" customFormat="1" ht="15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4">
        <f t="shared" si="4"/>
        <v>43222</v>
      </c>
      <c r="N19" s="14">
        <f t="shared" si="4"/>
        <v>43223</v>
      </c>
      <c r="O19" s="14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4">
        <f t="shared" si="5"/>
        <v>43252</v>
      </c>
      <c r="Y19" s="10">
        <f t="shared" si="5"/>
        <v>43253</v>
      </c>
      <c r="Z19" s="10">
        <f t="shared" si="5"/>
        <v>43254</v>
      </c>
      <c r="AC19" s="51" t="s">
        <v>22</v>
      </c>
      <c r="AD19" s="237">
        <f>AD18+AD17</f>
        <v>2</v>
      </c>
      <c r="AE19" s="237"/>
      <c r="AF19" s="1" t="s">
        <v>104</v>
      </c>
    </row>
    <row r="20" spans="1:32" s="1" customFormat="1" ht="15">
      <c r="A20" s="6">
        <v>14</v>
      </c>
      <c r="B20" s="14">
        <f t="shared" si="3"/>
        <v>43192</v>
      </c>
      <c r="C20" s="14">
        <f t="shared" si="3"/>
        <v>43193</v>
      </c>
      <c r="D20" s="14">
        <f t="shared" si="3"/>
        <v>43194</v>
      </c>
      <c r="E20" s="14">
        <f t="shared" si="3"/>
        <v>43195</v>
      </c>
      <c r="F20" s="14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14">
        <f t="shared" si="4"/>
        <v>43227</v>
      </c>
      <c r="L20" s="14">
        <f t="shared" si="4"/>
        <v>43228</v>
      </c>
      <c r="M20" s="14">
        <f t="shared" si="4"/>
        <v>43229</v>
      </c>
      <c r="N20" s="14">
        <f t="shared" si="4"/>
        <v>43230</v>
      </c>
      <c r="O20" s="14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14">
        <f t="shared" si="5"/>
        <v>43255</v>
      </c>
      <c r="U20" s="14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</row>
    <row r="21" spans="1:32" s="1" customFormat="1" ht="15">
      <c r="A21" s="6">
        <v>15</v>
      </c>
      <c r="B21" s="14">
        <f t="shared" si="3"/>
        <v>43199</v>
      </c>
      <c r="C21" s="14">
        <f t="shared" si="3"/>
        <v>43200</v>
      </c>
      <c r="D21" s="14">
        <f t="shared" si="3"/>
        <v>43201</v>
      </c>
      <c r="E21" s="14">
        <f t="shared" si="3"/>
        <v>43202</v>
      </c>
      <c r="F21" s="14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14">
        <f t="shared" si="4"/>
        <v>43235</v>
      </c>
      <c r="M21" s="14">
        <f t="shared" si="4"/>
        <v>43236</v>
      </c>
      <c r="N21" s="14">
        <f t="shared" si="4"/>
        <v>43237</v>
      </c>
      <c r="O21" s="14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4">
        <f t="shared" si="5"/>
        <v>43262</v>
      </c>
      <c r="U21" s="14">
        <f t="shared" si="5"/>
        <v>43263</v>
      </c>
      <c r="V21" s="14">
        <f t="shared" si="5"/>
        <v>43264</v>
      </c>
      <c r="W21" s="14">
        <f t="shared" si="5"/>
        <v>43265</v>
      </c>
      <c r="X21" s="14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5">
      <c r="A22" s="6">
        <v>16</v>
      </c>
      <c r="B22" s="14">
        <f t="shared" si="3"/>
        <v>43206</v>
      </c>
      <c r="C22" s="14">
        <f t="shared" si="3"/>
        <v>43207</v>
      </c>
      <c r="D22" s="14">
        <f t="shared" si="3"/>
        <v>43208</v>
      </c>
      <c r="E22" s="14">
        <f t="shared" si="3"/>
        <v>43209</v>
      </c>
      <c r="F22" s="14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4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4">
        <f t="shared" si="5"/>
        <v>43269</v>
      </c>
      <c r="U22" s="14">
        <f t="shared" si="5"/>
        <v>43270</v>
      </c>
      <c r="V22" s="14">
        <f t="shared" si="5"/>
        <v>43271</v>
      </c>
      <c r="W22" s="14">
        <f t="shared" si="5"/>
        <v>43272</v>
      </c>
      <c r="X22" s="14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3"/>
        <v>43213</v>
      </c>
      <c r="C23" s="14">
        <f t="shared" si="3"/>
        <v>43214</v>
      </c>
      <c r="D23" s="14">
        <f t="shared" si="3"/>
        <v>43215</v>
      </c>
      <c r="E23" s="14">
        <f t="shared" si="3"/>
        <v>43216</v>
      </c>
      <c r="F23" s="14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4">
        <f t="shared" si="4"/>
        <v>43248</v>
      </c>
      <c r="L23" s="14">
        <f t="shared" si="4"/>
        <v>43249</v>
      </c>
      <c r="M23" s="14">
        <f t="shared" si="4"/>
        <v>43250</v>
      </c>
      <c r="N23" s="14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14">
        <f t="shared" si="5"/>
        <v>43276</v>
      </c>
      <c r="U23" s="14">
        <f t="shared" si="5"/>
        <v>43277</v>
      </c>
      <c r="V23" s="14">
        <f t="shared" si="5"/>
        <v>43278</v>
      </c>
      <c r="W23" s="14">
        <f t="shared" si="5"/>
        <v>43279</v>
      </c>
      <c r="X23" s="13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CONTARPORCOLOR(AC8,B8:Z48)</f>
        <v>30</v>
      </c>
      <c r="AE23" s="237"/>
    </row>
    <row r="24" spans="1:32" s="1" customFormat="1" ht="15">
      <c r="A24" s="6">
        <v>18</v>
      </c>
      <c r="B24" s="13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4">
        <f t="shared" si="7"/>
        <v>43313</v>
      </c>
      <c r="N28" s="14">
        <f t="shared" si="7"/>
        <v>43314</v>
      </c>
      <c r="O28" s="14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/>
      <c r="AD28" s="49"/>
      <c r="AE28" s="49"/>
    </row>
    <row r="29" spans="1:32" s="1" customFormat="1" ht="15">
      <c r="A29" s="6">
        <v>27</v>
      </c>
      <c r="B29" s="14">
        <f t="shared" si="6"/>
        <v>43283</v>
      </c>
      <c r="C29" s="14">
        <f t="shared" si="6"/>
        <v>43284</v>
      </c>
      <c r="D29" s="14">
        <f t="shared" si="6"/>
        <v>43285</v>
      </c>
      <c r="E29" s="14">
        <f t="shared" si="6"/>
        <v>43286</v>
      </c>
      <c r="F29" s="14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13">
        <f t="shared" si="7"/>
        <v>43318</v>
      </c>
      <c r="L29" s="13">
        <f t="shared" si="7"/>
        <v>43319</v>
      </c>
      <c r="M29" s="13">
        <f t="shared" si="7"/>
        <v>43320</v>
      </c>
      <c r="N29" s="13">
        <f t="shared" si="7"/>
        <v>43321</v>
      </c>
      <c r="O29" s="13">
        <f t="shared" si="7"/>
        <v>43322</v>
      </c>
      <c r="P29" s="10">
        <f t="shared" si="7"/>
        <v>43323</v>
      </c>
      <c r="Q29" s="10">
        <f t="shared" si="7"/>
        <v>43324</v>
      </c>
      <c r="R29" s="27"/>
      <c r="S29" s="6">
        <v>36</v>
      </c>
      <c r="T29" s="13">
        <f t="shared" si="8"/>
        <v>43346</v>
      </c>
      <c r="U29" s="13">
        <f t="shared" si="8"/>
        <v>43347</v>
      </c>
      <c r="V29" s="14">
        <f t="shared" si="8"/>
        <v>43348</v>
      </c>
      <c r="W29" s="14">
        <f t="shared" si="8"/>
        <v>43349</v>
      </c>
      <c r="X29" s="14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13">
        <f t="shared" si="7"/>
        <v>43325</v>
      </c>
      <c r="L30" s="13">
        <f t="shared" si="7"/>
        <v>43326</v>
      </c>
      <c r="M30" s="9">
        <f t="shared" si="7"/>
        <v>43327</v>
      </c>
      <c r="N30" s="13">
        <f t="shared" si="7"/>
        <v>43328</v>
      </c>
      <c r="O30" s="13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36">
        <f t="shared" si="8"/>
        <v>43353</v>
      </c>
      <c r="U30" s="14">
        <f t="shared" si="8"/>
        <v>43354</v>
      </c>
      <c r="V30" s="14">
        <f t="shared" si="8"/>
        <v>43355</v>
      </c>
      <c r="W30" s="14">
        <f t="shared" si="8"/>
        <v>43356</v>
      </c>
      <c r="X30" s="14">
        <f t="shared" si="8"/>
        <v>43357</v>
      </c>
      <c r="Y30" s="10">
        <f t="shared" si="8"/>
        <v>43358</v>
      </c>
      <c r="Z30" s="10">
        <f t="shared" si="8"/>
        <v>43359</v>
      </c>
      <c r="AC30" s="49"/>
      <c r="AD30" s="49"/>
      <c r="AE30" s="49"/>
    </row>
    <row r="31" spans="1:32" s="1" customFormat="1" ht="15">
      <c r="A31" s="6">
        <v>29</v>
      </c>
      <c r="B31" s="14">
        <f t="shared" si="6"/>
        <v>43297</v>
      </c>
      <c r="C31" s="14">
        <f t="shared" si="6"/>
        <v>43298</v>
      </c>
      <c r="D31" s="14">
        <f t="shared" si="6"/>
        <v>43299</v>
      </c>
      <c r="E31" s="14">
        <f t="shared" si="6"/>
        <v>43300</v>
      </c>
      <c r="F31" s="14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13">
        <f t="shared" si="7"/>
        <v>43332</v>
      </c>
      <c r="L31" s="13">
        <f t="shared" si="7"/>
        <v>43333</v>
      </c>
      <c r="M31" s="13">
        <f t="shared" si="7"/>
        <v>43334</v>
      </c>
      <c r="N31" s="13">
        <f t="shared" si="7"/>
        <v>43335</v>
      </c>
      <c r="O31" s="13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37">
        <f t="shared" si="8"/>
        <v>43360</v>
      </c>
      <c r="U31" s="14">
        <f t="shared" si="8"/>
        <v>43361</v>
      </c>
      <c r="V31" s="14">
        <f t="shared" si="8"/>
        <v>43362</v>
      </c>
      <c r="W31" s="14">
        <f t="shared" si="8"/>
        <v>43363</v>
      </c>
      <c r="X31" s="14">
        <f t="shared" si="8"/>
        <v>43364</v>
      </c>
      <c r="Y31" s="10">
        <f t="shared" si="8"/>
        <v>43365</v>
      </c>
      <c r="Z31" s="10">
        <f t="shared" si="8"/>
        <v>43366</v>
      </c>
      <c r="AC31" s="49"/>
      <c r="AD31" s="49"/>
      <c r="AE31" s="49"/>
    </row>
    <row r="32" spans="1:32" s="1" customFormat="1" ht="15">
      <c r="A32" s="6">
        <v>30</v>
      </c>
      <c r="B32" s="14">
        <f t="shared" si="6"/>
        <v>43304</v>
      </c>
      <c r="C32" s="14">
        <f t="shared" si="6"/>
        <v>43305</v>
      </c>
      <c r="D32" s="14">
        <f t="shared" si="6"/>
        <v>43306</v>
      </c>
      <c r="E32" s="14">
        <f t="shared" si="6"/>
        <v>43307</v>
      </c>
      <c r="F32" s="14">
        <f t="shared" si="6"/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14">
        <f t="shared" si="7"/>
        <v>43339</v>
      </c>
      <c r="L32" s="14">
        <f t="shared" si="7"/>
        <v>43340</v>
      </c>
      <c r="M32" s="14">
        <f t="shared" si="7"/>
        <v>43341</v>
      </c>
      <c r="N32" s="14">
        <f t="shared" si="7"/>
        <v>43342</v>
      </c>
      <c r="O32" s="14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</row>
    <row r="33" spans="1:32" s="1" customFormat="1" ht="15">
      <c r="A33" s="6">
        <v>31</v>
      </c>
      <c r="B33" s="14">
        <f t="shared" si="6"/>
        <v>43311</v>
      </c>
      <c r="C33" s="14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13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</row>
    <row r="38" spans="1:32" s="1" customFormat="1" ht="15">
      <c r="A38" s="6">
        <v>41</v>
      </c>
      <c r="B38" s="14">
        <f t="shared" si="9"/>
        <v>43381</v>
      </c>
      <c r="C38" s="14">
        <f t="shared" si="9"/>
        <v>43382</v>
      </c>
      <c r="D38" s="14">
        <f t="shared" si="9"/>
        <v>43383</v>
      </c>
      <c r="E38" s="14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4">
        <f t="shared" si="11"/>
        <v>43437</v>
      </c>
      <c r="U38" s="14">
        <f t="shared" si="11"/>
        <v>43438</v>
      </c>
      <c r="V38" s="14">
        <f t="shared" si="11"/>
        <v>43439</v>
      </c>
      <c r="W38" s="7">
        <f t="shared" si="11"/>
        <v>43440</v>
      </c>
      <c r="X38" s="11">
        <f t="shared" si="11"/>
        <v>43441</v>
      </c>
      <c r="Y38" s="10">
        <f t="shared" si="11"/>
        <v>43442</v>
      </c>
      <c r="Z38" s="10">
        <f t="shared" si="11"/>
        <v>43443</v>
      </c>
    </row>
    <row r="39" spans="1:32" s="1" customFormat="1" ht="15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14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4">
        <f t="shared" si="11"/>
        <v>43444</v>
      </c>
      <c r="U39" s="14">
        <f t="shared" si="11"/>
        <v>43445</v>
      </c>
      <c r="V39" s="14">
        <f t="shared" si="11"/>
        <v>43446</v>
      </c>
      <c r="W39" s="14">
        <f t="shared" si="11"/>
        <v>43447</v>
      </c>
      <c r="X39" s="14">
        <f t="shared" si="11"/>
        <v>43448</v>
      </c>
      <c r="Y39" s="10">
        <f t="shared" si="11"/>
        <v>43449</v>
      </c>
      <c r="Z39" s="10">
        <f t="shared" si="11"/>
        <v>43450</v>
      </c>
    </row>
    <row r="40" spans="1:32" s="1" customFormat="1" ht="15">
      <c r="A40" s="6">
        <v>43</v>
      </c>
      <c r="B40" s="14">
        <f t="shared" si="9"/>
        <v>43395</v>
      </c>
      <c r="C40" s="14">
        <f t="shared" si="9"/>
        <v>43396</v>
      </c>
      <c r="D40" s="14">
        <f t="shared" si="9"/>
        <v>43397</v>
      </c>
      <c r="E40" s="14">
        <f t="shared" si="9"/>
        <v>43398</v>
      </c>
      <c r="F40" s="14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4">
        <f t="shared" si="10"/>
        <v>43423</v>
      </c>
      <c r="L40" s="14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13">
        <f t="shared" si="11"/>
        <v>43451</v>
      </c>
      <c r="U40" s="13">
        <f t="shared" si="11"/>
        <v>43452</v>
      </c>
      <c r="V40" s="13">
        <f t="shared" si="11"/>
        <v>43453</v>
      </c>
      <c r="W40" s="13">
        <f t="shared" si="11"/>
        <v>43454</v>
      </c>
      <c r="X40" s="13">
        <f t="shared" si="11"/>
        <v>43455</v>
      </c>
      <c r="Y40" s="10">
        <f t="shared" si="11"/>
        <v>43456</v>
      </c>
      <c r="Z40" s="10">
        <f t="shared" si="11"/>
        <v>43457</v>
      </c>
    </row>
    <row r="41" spans="1:32" s="1" customFormat="1" ht="15">
      <c r="A41" s="6">
        <v>44</v>
      </c>
      <c r="B41" s="14">
        <f t="shared" si="9"/>
        <v>43402</v>
      </c>
      <c r="C41" s="14">
        <f t="shared" si="9"/>
        <v>43403</v>
      </c>
      <c r="D41" s="14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4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13">
        <f t="shared" si="11"/>
        <v>43460</v>
      </c>
      <c r="W41" s="13">
        <f t="shared" si="11"/>
        <v>43461</v>
      </c>
      <c r="X41" s="13">
        <f t="shared" si="11"/>
        <v>43462</v>
      </c>
      <c r="Y41" s="10">
        <f t="shared" si="11"/>
        <v>43463</v>
      </c>
      <c r="Z41" s="10">
        <f t="shared" si="11"/>
        <v>43464</v>
      </c>
    </row>
    <row r="42" spans="1:32" s="1" customFormat="1" ht="15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14">
        <v>2</v>
      </c>
      <c r="E46" s="14">
        <v>3</v>
      </c>
      <c r="F46" s="14">
        <v>4</v>
      </c>
      <c r="G46" s="10">
        <v>5</v>
      </c>
      <c r="H46" s="10">
        <v>6</v>
      </c>
      <c r="T46" s="39"/>
    </row>
    <row r="47" spans="1:32">
      <c r="B47" s="14">
        <v>7</v>
      </c>
      <c r="C47" s="14">
        <v>8</v>
      </c>
      <c r="D47" s="14">
        <v>9</v>
      </c>
      <c r="E47" s="14">
        <v>10</v>
      </c>
      <c r="F47" s="14">
        <v>11</v>
      </c>
      <c r="G47" s="10">
        <v>12</v>
      </c>
      <c r="H47" s="10">
        <v>13</v>
      </c>
    </row>
    <row r="48" spans="1:32">
      <c r="B48" s="20" t="str">
        <f t="shared" ref="B48:H51" si="12">IF(MONTH($T$35)&lt;&gt;MONTH($T$35-(WEEKDAY($T$35,1)-($K$4-1))-IF((WEEKDAY($T$35,1)-($K$4-1))&lt;=0,7,0)+(ROW(B48)-ROW($T$37))*7+(COLUMN(B48)-COLUMN($T$37)+1)),"",$T$35-(WEEKDAY($T$35,1)-($K$4-1))-IF((WEEKDAY($T$35,1)-($K$4-1))&lt;=0,7,0)+(ROW(B48)-ROW($T$37))*7+(COLUMN(B48)-COLUMN($T$37)+1))</f>
        <v/>
      </c>
      <c r="C48" s="20" t="str">
        <f t="shared" si="12"/>
        <v/>
      </c>
      <c r="D48" s="20" t="str">
        <f t="shared" si="12"/>
        <v/>
      </c>
      <c r="E48" s="20" t="str">
        <f t="shared" si="12"/>
        <v/>
      </c>
      <c r="F48" s="20" t="str">
        <f t="shared" si="12"/>
        <v/>
      </c>
      <c r="G48" s="20" t="str">
        <f t="shared" si="12"/>
        <v/>
      </c>
      <c r="H48" s="20" t="str">
        <f t="shared" si="12"/>
        <v/>
      </c>
    </row>
    <row r="49" spans="2:8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</row>
    <row r="50" spans="2:8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</row>
    <row r="51" spans="2:8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51" priority="1" stopIfTrue="1" operator="equal">
      <formula>""</formula>
    </cfRule>
    <cfRule type="cellIs" dxfId="50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scale="75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48">
    <tabColor theme="5" tint="-0.249977111117893"/>
    <pageSetUpPr fitToPage="1"/>
  </sheetPr>
  <dimension ref="A1:AS51"/>
  <sheetViews>
    <sheetView showGridLines="0" topLeftCell="A9" workbookViewId="0">
      <selection activeCell="AK45" sqref="AK45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86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4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8">
        <f t="shared" si="0"/>
        <v>43102</v>
      </c>
      <c r="D10" s="8">
        <f t="shared" si="0"/>
        <v>43103</v>
      </c>
      <c r="E10" s="8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14">
        <f t="shared" si="2"/>
        <v>43160</v>
      </c>
      <c r="X10" s="14">
        <f t="shared" si="2"/>
        <v>43161</v>
      </c>
      <c r="Y10" s="10">
        <f t="shared" si="2"/>
        <v>43162</v>
      </c>
      <c r="Z10" s="10">
        <f t="shared" si="2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12">
        <f t="shared" si="0"/>
        <v>43108</v>
      </c>
      <c r="C11" s="12">
        <f t="shared" si="0"/>
        <v>43109</v>
      </c>
      <c r="D11" s="12">
        <f t="shared" si="0"/>
        <v>43110</v>
      </c>
      <c r="E11" s="12">
        <f t="shared" si="0"/>
        <v>43111</v>
      </c>
      <c r="F11" s="12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f t="shared" si="2"/>
        <v>43171</v>
      </c>
      <c r="U12" s="14">
        <f t="shared" si="2"/>
        <v>43172</v>
      </c>
      <c r="V12" s="14">
        <f t="shared" si="2"/>
        <v>43173</v>
      </c>
      <c r="W12" s="14">
        <f t="shared" si="2"/>
        <v>43174</v>
      </c>
      <c r="X12" s="14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4">
        <f t="shared" si="2"/>
        <v>43185</v>
      </c>
      <c r="U14" s="14">
        <f t="shared" si="2"/>
        <v>43186</v>
      </c>
      <c r="V14" s="14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5" s="1" customFormat="1" ht="15">
      <c r="I16"/>
      <c r="J16" s="26"/>
      <c r="R16" s="34"/>
      <c r="AC16" s="232" t="s">
        <v>57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0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4</v>
      </c>
      <c r="AE18" s="234"/>
    </row>
    <row r="19" spans="1:32" s="1" customFormat="1" ht="15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4">
        <f t="shared" si="4"/>
        <v>43222</v>
      </c>
      <c r="N19" s="14">
        <f t="shared" si="4"/>
        <v>43223</v>
      </c>
      <c r="O19" s="14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4">
        <f t="shared" si="5"/>
        <v>43252</v>
      </c>
      <c r="Y19" s="10">
        <f t="shared" si="5"/>
        <v>43253</v>
      </c>
      <c r="Z19" s="10">
        <f t="shared" si="5"/>
        <v>43254</v>
      </c>
      <c r="AC19" s="51" t="s">
        <v>22</v>
      </c>
      <c r="AD19" s="237">
        <f>AD18+AD17</f>
        <v>4</v>
      </c>
      <c r="AE19" s="237"/>
      <c r="AF19" s="1" t="s">
        <v>105</v>
      </c>
    </row>
    <row r="20" spans="1:32" s="1" customFormat="1" ht="15">
      <c r="A20" s="6">
        <v>14</v>
      </c>
      <c r="B20" s="14">
        <f t="shared" si="3"/>
        <v>43192</v>
      </c>
      <c r="C20" s="14">
        <f t="shared" si="3"/>
        <v>43193</v>
      </c>
      <c r="D20" s="14">
        <f t="shared" si="3"/>
        <v>43194</v>
      </c>
      <c r="E20" s="14">
        <f t="shared" si="3"/>
        <v>43195</v>
      </c>
      <c r="F20" s="14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14">
        <f t="shared" si="4"/>
        <v>43227</v>
      </c>
      <c r="L20" s="14">
        <f t="shared" si="4"/>
        <v>43228</v>
      </c>
      <c r="M20" s="14">
        <f t="shared" si="4"/>
        <v>43229</v>
      </c>
      <c r="N20" s="14">
        <f t="shared" si="4"/>
        <v>43230</v>
      </c>
      <c r="O20" s="14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14">
        <f t="shared" si="5"/>
        <v>43255</v>
      </c>
      <c r="U20" s="14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</row>
    <row r="21" spans="1:32" s="1" customFormat="1" ht="15">
      <c r="A21" s="6">
        <v>15</v>
      </c>
      <c r="B21" s="14">
        <f t="shared" si="3"/>
        <v>43199</v>
      </c>
      <c r="C21" s="14">
        <f t="shared" si="3"/>
        <v>43200</v>
      </c>
      <c r="D21" s="14">
        <f t="shared" si="3"/>
        <v>43201</v>
      </c>
      <c r="E21" s="14">
        <f t="shared" si="3"/>
        <v>43202</v>
      </c>
      <c r="F21" s="14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14">
        <f t="shared" si="4"/>
        <v>43235</v>
      </c>
      <c r="M21" s="14">
        <f t="shared" si="4"/>
        <v>43236</v>
      </c>
      <c r="N21" s="14">
        <f t="shared" si="4"/>
        <v>43237</v>
      </c>
      <c r="O21" s="14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4">
        <f t="shared" si="5"/>
        <v>43262</v>
      </c>
      <c r="U21" s="14">
        <f t="shared" si="5"/>
        <v>43263</v>
      </c>
      <c r="V21" s="14">
        <f t="shared" si="5"/>
        <v>43264</v>
      </c>
      <c r="W21" s="14">
        <f t="shared" si="5"/>
        <v>43265</v>
      </c>
      <c r="X21" s="14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5">
      <c r="A22" s="6">
        <v>16</v>
      </c>
      <c r="B22" s="14">
        <f t="shared" si="3"/>
        <v>43206</v>
      </c>
      <c r="C22" s="14">
        <f t="shared" si="3"/>
        <v>43207</v>
      </c>
      <c r="D22" s="14">
        <f t="shared" si="3"/>
        <v>43208</v>
      </c>
      <c r="E22" s="14">
        <f t="shared" si="3"/>
        <v>43209</v>
      </c>
      <c r="F22" s="14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4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4">
        <f t="shared" si="5"/>
        <v>43269</v>
      </c>
      <c r="U22" s="14">
        <f t="shared" si="5"/>
        <v>43270</v>
      </c>
      <c r="V22" s="14">
        <f t="shared" si="5"/>
        <v>43271</v>
      </c>
      <c r="W22" s="14">
        <f t="shared" si="5"/>
        <v>43272</v>
      </c>
      <c r="X22" s="14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3"/>
        <v>43213</v>
      </c>
      <c r="C23" s="14">
        <f t="shared" si="3"/>
        <v>43214</v>
      </c>
      <c r="D23" s="14">
        <f t="shared" si="3"/>
        <v>43215</v>
      </c>
      <c r="E23" s="14">
        <f t="shared" si="3"/>
        <v>43216</v>
      </c>
      <c r="F23" s="14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4">
        <f t="shared" si="4"/>
        <v>43248</v>
      </c>
      <c r="L23" s="14">
        <f t="shared" si="4"/>
        <v>43249</v>
      </c>
      <c r="M23" s="14">
        <f t="shared" si="4"/>
        <v>43250</v>
      </c>
      <c r="N23" s="14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14">
        <f t="shared" si="5"/>
        <v>43276</v>
      </c>
      <c r="U23" s="14">
        <f t="shared" si="5"/>
        <v>43277</v>
      </c>
      <c r="V23" s="14">
        <f t="shared" si="5"/>
        <v>43278</v>
      </c>
      <c r="W23" s="14">
        <f t="shared" si="5"/>
        <v>43279</v>
      </c>
      <c r="X23" s="14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CONTARPORCOLOR(AC8,B8:Z48)</f>
        <v>28</v>
      </c>
      <c r="AE23" s="237"/>
    </row>
    <row r="24" spans="1:32" s="1" customFormat="1" ht="15">
      <c r="A24" s="6">
        <v>18</v>
      </c>
      <c r="B24" s="13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4">
        <f t="shared" si="7"/>
        <v>43313</v>
      </c>
      <c r="N28" s="14">
        <f t="shared" si="7"/>
        <v>43314</v>
      </c>
      <c r="O28" s="14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/>
      <c r="AD28" s="49"/>
      <c r="AE28" s="49"/>
    </row>
    <row r="29" spans="1:32" s="1" customFormat="1" ht="15">
      <c r="A29" s="6">
        <v>27</v>
      </c>
      <c r="B29" s="14">
        <f t="shared" si="6"/>
        <v>43283</v>
      </c>
      <c r="C29" s="14">
        <f t="shared" si="6"/>
        <v>43284</v>
      </c>
      <c r="D29" s="14">
        <f t="shared" si="6"/>
        <v>43285</v>
      </c>
      <c r="E29" s="14">
        <f t="shared" si="6"/>
        <v>43286</v>
      </c>
      <c r="F29" s="14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14">
        <f t="shared" si="7"/>
        <v>43318</v>
      </c>
      <c r="L29" s="14">
        <f t="shared" si="7"/>
        <v>43319</v>
      </c>
      <c r="M29" s="14">
        <f t="shared" si="7"/>
        <v>43320</v>
      </c>
      <c r="N29" s="14">
        <f t="shared" si="7"/>
        <v>43321</v>
      </c>
      <c r="O29" s="14">
        <f t="shared" si="7"/>
        <v>43322</v>
      </c>
      <c r="P29" s="10">
        <f t="shared" si="7"/>
        <v>43323</v>
      </c>
      <c r="Q29" s="10">
        <f t="shared" si="7"/>
        <v>43324</v>
      </c>
      <c r="R29" s="27"/>
      <c r="S29" s="6">
        <v>36</v>
      </c>
      <c r="T29" s="14">
        <f t="shared" si="8"/>
        <v>43346</v>
      </c>
      <c r="U29" s="14">
        <f t="shared" si="8"/>
        <v>43347</v>
      </c>
      <c r="V29" s="13">
        <f t="shared" si="8"/>
        <v>43348</v>
      </c>
      <c r="W29" s="13">
        <f t="shared" si="8"/>
        <v>43349</v>
      </c>
      <c r="X29" s="13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14">
        <f t="shared" si="7"/>
        <v>43325</v>
      </c>
      <c r="L30" s="14">
        <f t="shared" si="7"/>
        <v>43326</v>
      </c>
      <c r="M30" s="9">
        <f t="shared" si="7"/>
        <v>43327</v>
      </c>
      <c r="N30" s="14">
        <f t="shared" si="7"/>
        <v>43328</v>
      </c>
      <c r="O30" s="14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36">
        <f t="shared" si="8"/>
        <v>43353</v>
      </c>
      <c r="U30" s="14">
        <f t="shared" si="8"/>
        <v>43354</v>
      </c>
      <c r="V30" s="14">
        <f t="shared" si="8"/>
        <v>43355</v>
      </c>
      <c r="W30" s="14">
        <f t="shared" si="8"/>
        <v>43356</v>
      </c>
      <c r="X30" s="14">
        <f t="shared" si="8"/>
        <v>43357</v>
      </c>
      <c r="Y30" s="10">
        <f t="shared" si="8"/>
        <v>43358</v>
      </c>
      <c r="Z30" s="10">
        <f t="shared" si="8"/>
        <v>43359</v>
      </c>
      <c r="AC30" s="49"/>
      <c r="AD30" s="49"/>
      <c r="AE30" s="49"/>
    </row>
    <row r="31" spans="1:32" s="1" customFormat="1" ht="15">
      <c r="A31" s="6">
        <v>29</v>
      </c>
      <c r="B31" s="13">
        <f t="shared" si="6"/>
        <v>43297</v>
      </c>
      <c r="C31" s="13">
        <f t="shared" si="6"/>
        <v>43298</v>
      </c>
      <c r="D31" s="13">
        <f t="shared" si="6"/>
        <v>43299</v>
      </c>
      <c r="E31" s="13">
        <f t="shared" si="6"/>
        <v>43300</v>
      </c>
      <c r="F31" s="13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14">
        <f t="shared" si="7"/>
        <v>43332</v>
      </c>
      <c r="L31" s="14">
        <f t="shared" si="7"/>
        <v>43333</v>
      </c>
      <c r="M31" s="14">
        <f t="shared" si="7"/>
        <v>43334</v>
      </c>
      <c r="N31" s="14">
        <f t="shared" si="7"/>
        <v>43335</v>
      </c>
      <c r="O31" s="14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37">
        <f t="shared" si="8"/>
        <v>43360</v>
      </c>
      <c r="U31" s="14">
        <f t="shared" si="8"/>
        <v>43361</v>
      </c>
      <c r="V31" s="14">
        <f t="shared" si="8"/>
        <v>43362</v>
      </c>
      <c r="W31" s="14">
        <f t="shared" si="8"/>
        <v>43363</v>
      </c>
      <c r="X31" s="14">
        <f t="shared" si="8"/>
        <v>43364</v>
      </c>
      <c r="Y31" s="10">
        <f t="shared" si="8"/>
        <v>43365</v>
      </c>
      <c r="Z31" s="10">
        <f t="shared" si="8"/>
        <v>43366</v>
      </c>
      <c r="AC31" s="49"/>
      <c r="AD31" s="49"/>
      <c r="AE31" s="49"/>
    </row>
    <row r="32" spans="1:32" s="1" customFormat="1" ht="15">
      <c r="A32" s="6">
        <v>30</v>
      </c>
      <c r="B32" s="13">
        <f t="shared" si="6"/>
        <v>43304</v>
      </c>
      <c r="C32" s="13">
        <f t="shared" si="6"/>
        <v>43305</v>
      </c>
      <c r="D32" s="13">
        <f t="shared" si="6"/>
        <v>43306</v>
      </c>
      <c r="E32" s="13">
        <f t="shared" si="6"/>
        <v>43307</v>
      </c>
      <c r="F32" s="13">
        <f t="shared" si="6"/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14">
        <f t="shared" si="7"/>
        <v>43339</v>
      </c>
      <c r="L32" s="14">
        <f t="shared" si="7"/>
        <v>43340</v>
      </c>
      <c r="M32" s="14">
        <f t="shared" si="7"/>
        <v>43341</v>
      </c>
      <c r="N32" s="14">
        <f t="shared" si="7"/>
        <v>43342</v>
      </c>
      <c r="O32" s="14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</row>
    <row r="33" spans="1:32" s="1" customFormat="1" ht="15">
      <c r="A33" s="6">
        <v>31</v>
      </c>
      <c r="B33" s="14">
        <f t="shared" si="6"/>
        <v>43311</v>
      </c>
      <c r="C33" s="14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13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</row>
    <row r="38" spans="1:32" s="1" customFormat="1" ht="15">
      <c r="A38" s="6">
        <v>41</v>
      </c>
      <c r="B38" s="14">
        <f t="shared" si="9"/>
        <v>43381</v>
      </c>
      <c r="C38" s="14">
        <f t="shared" si="9"/>
        <v>43382</v>
      </c>
      <c r="D38" s="14">
        <f t="shared" si="9"/>
        <v>43383</v>
      </c>
      <c r="E38" s="14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4">
        <f t="shared" si="11"/>
        <v>43437</v>
      </c>
      <c r="U38" s="14">
        <f t="shared" si="11"/>
        <v>43438</v>
      </c>
      <c r="V38" s="14">
        <f t="shared" si="11"/>
        <v>43439</v>
      </c>
      <c r="W38" s="7">
        <f t="shared" si="11"/>
        <v>43440</v>
      </c>
      <c r="X38" s="11">
        <f t="shared" si="11"/>
        <v>43441</v>
      </c>
      <c r="Y38" s="10">
        <f t="shared" si="11"/>
        <v>43442</v>
      </c>
      <c r="Z38" s="10">
        <f t="shared" si="11"/>
        <v>43443</v>
      </c>
    </row>
    <row r="39" spans="1:32" s="1" customFormat="1" ht="15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82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4">
        <f t="shared" si="11"/>
        <v>43444</v>
      </c>
      <c r="U39" s="14">
        <f t="shared" si="11"/>
        <v>43445</v>
      </c>
      <c r="V39" s="14">
        <f t="shared" si="11"/>
        <v>43446</v>
      </c>
      <c r="W39" s="14">
        <f t="shared" si="11"/>
        <v>43447</v>
      </c>
      <c r="X39" s="14">
        <f t="shared" si="11"/>
        <v>43448</v>
      </c>
      <c r="Y39" s="10">
        <f t="shared" si="11"/>
        <v>43449</v>
      </c>
      <c r="Z39" s="10">
        <f t="shared" si="11"/>
        <v>43450</v>
      </c>
    </row>
    <row r="40" spans="1:32" s="1" customFormat="1" ht="15">
      <c r="A40" s="6">
        <v>43</v>
      </c>
      <c r="B40" s="14">
        <f t="shared" si="9"/>
        <v>43395</v>
      </c>
      <c r="C40" s="14">
        <f t="shared" si="9"/>
        <v>43396</v>
      </c>
      <c r="D40" s="13">
        <f t="shared" si="9"/>
        <v>43397</v>
      </c>
      <c r="E40" s="13">
        <f t="shared" si="9"/>
        <v>43398</v>
      </c>
      <c r="F40" s="13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4">
        <f t="shared" si="10"/>
        <v>43423</v>
      </c>
      <c r="L40" s="14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14">
        <f t="shared" si="11"/>
        <v>43451</v>
      </c>
      <c r="U40" s="14">
        <f t="shared" si="11"/>
        <v>43452</v>
      </c>
      <c r="V40" s="13">
        <f t="shared" si="11"/>
        <v>43453</v>
      </c>
      <c r="W40" s="14">
        <f t="shared" si="11"/>
        <v>43454</v>
      </c>
      <c r="X40" s="14">
        <f t="shared" si="11"/>
        <v>43455</v>
      </c>
      <c r="Y40" s="10">
        <f t="shared" si="11"/>
        <v>43456</v>
      </c>
      <c r="Z40" s="10">
        <f t="shared" si="11"/>
        <v>43457</v>
      </c>
    </row>
    <row r="41" spans="1:32" s="1" customFormat="1" ht="15">
      <c r="A41" s="6">
        <v>44</v>
      </c>
      <c r="B41" s="14">
        <f t="shared" si="9"/>
        <v>43402</v>
      </c>
      <c r="C41" s="14">
        <f t="shared" si="9"/>
        <v>43403</v>
      </c>
      <c r="D41" s="14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4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13">
        <f t="shared" si="11"/>
        <v>43460</v>
      </c>
      <c r="W41" s="13">
        <f t="shared" si="11"/>
        <v>43461</v>
      </c>
      <c r="X41" s="13">
        <f t="shared" si="11"/>
        <v>43462</v>
      </c>
      <c r="Y41" s="10">
        <f t="shared" si="11"/>
        <v>43463</v>
      </c>
      <c r="Z41" s="10">
        <f t="shared" si="11"/>
        <v>43464</v>
      </c>
    </row>
    <row r="42" spans="1:32" s="1" customFormat="1" ht="15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13">
        <v>2</v>
      </c>
      <c r="E46" s="13">
        <v>3</v>
      </c>
      <c r="F46" s="13">
        <v>4</v>
      </c>
      <c r="G46" s="10">
        <v>5</v>
      </c>
      <c r="H46" s="10">
        <v>6</v>
      </c>
      <c r="T46" s="39"/>
    </row>
    <row r="47" spans="1:32">
      <c r="B47" s="14">
        <v>7</v>
      </c>
      <c r="C47" s="14">
        <v>8</v>
      </c>
      <c r="D47" s="14">
        <v>9</v>
      </c>
      <c r="E47" s="14">
        <v>10</v>
      </c>
      <c r="F47" s="14">
        <v>11</v>
      </c>
      <c r="G47" s="10">
        <v>12</v>
      </c>
      <c r="H47" s="10">
        <v>13</v>
      </c>
    </row>
    <row r="48" spans="1:32">
      <c r="B48" s="20" t="str">
        <f t="shared" ref="B48:H51" si="12">IF(MONTH($T$35)&lt;&gt;MONTH($T$35-(WEEKDAY($T$35,1)-($K$4-1))-IF((WEEKDAY($T$35,1)-($K$4-1))&lt;=0,7,0)+(ROW(B48)-ROW($T$37))*7+(COLUMN(B48)-COLUMN($T$37)+1)),"",$T$35-(WEEKDAY($T$35,1)-($K$4-1))-IF((WEEKDAY($T$35,1)-($K$4-1))&lt;=0,7,0)+(ROW(B48)-ROW($T$37))*7+(COLUMN(B48)-COLUMN($T$37)+1))</f>
        <v/>
      </c>
      <c r="C48" s="20" t="str">
        <f t="shared" si="12"/>
        <v/>
      </c>
      <c r="D48" s="20" t="str">
        <f t="shared" si="12"/>
        <v/>
      </c>
      <c r="E48" s="20" t="str">
        <f t="shared" si="12"/>
        <v/>
      </c>
      <c r="F48" s="20" t="str">
        <f t="shared" si="12"/>
        <v/>
      </c>
      <c r="G48" s="20" t="str">
        <f t="shared" si="12"/>
        <v/>
      </c>
      <c r="H48" s="20" t="str">
        <f t="shared" si="12"/>
        <v/>
      </c>
    </row>
    <row r="49" spans="2:8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</row>
    <row r="50" spans="2:8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</row>
    <row r="51" spans="2:8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49" priority="1" stopIfTrue="1" operator="equal">
      <formula>""</formula>
    </cfRule>
    <cfRule type="cellIs" dxfId="48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80">
    <tabColor theme="5" tint="-0.249977111117893"/>
    <pageSetUpPr fitToPage="1"/>
  </sheetPr>
  <dimension ref="A1:AS51"/>
  <sheetViews>
    <sheetView showGridLines="0" topLeftCell="A7" zoomScale="85" zoomScaleNormal="85" workbookViewId="0">
      <selection activeCell="A51" sqref="A1:AE51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192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29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32">
        <v>2</v>
      </c>
      <c r="F10" s="13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2</v>
      </c>
      <c r="AS12" s="56"/>
    </row>
    <row r="13" spans="1:45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2">
        <v>21</v>
      </c>
      <c r="P13" s="133">
        <v>22</v>
      </c>
      <c r="Q13" s="133">
        <v>23</v>
      </c>
      <c r="R13" s="34"/>
      <c r="S13" s="128">
        <v>12</v>
      </c>
      <c r="T13" s="136">
        <v>16</v>
      </c>
      <c r="U13" s="136">
        <v>17</v>
      </c>
      <c r="V13" s="136">
        <v>18</v>
      </c>
      <c r="W13" s="136">
        <v>19</v>
      </c>
      <c r="X13" s="136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2">
        <v>23</v>
      </c>
      <c r="U14" s="132">
        <v>24</v>
      </c>
      <c r="V14" s="132">
        <v>25</v>
      </c>
      <c r="W14" s="132">
        <v>26</v>
      </c>
      <c r="X14" s="132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220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-1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29</v>
      </c>
      <c r="AE19" s="237"/>
    </row>
    <row r="20" spans="1:32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6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2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2">
        <v>22</v>
      </c>
      <c r="U23" s="132">
        <v>23</v>
      </c>
      <c r="V23" s="132">
        <v>24</v>
      </c>
      <c r="W23" s="132">
        <v>25</v>
      </c>
      <c r="X23" s="132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29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1" t="s">
        <v>122</v>
      </c>
      <c r="AD24" s="231">
        <f>AD19-AD23</f>
        <v>0</v>
      </c>
      <c r="AE24" s="231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/>
      <c r="AD26" s="80"/>
      <c r="AE26" s="12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5">
        <f t="shared" si="4"/>
        <v>44014</v>
      </c>
      <c r="F28" s="135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5">
        <f t="shared" si="6"/>
        <v>44075</v>
      </c>
      <c r="V28" s="135">
        <f t="shared" si="6"/>
        <v>44076</v>
      </c>
      <c r="W28" s="135">
        <f t="shared" si="6"/>
        <v>44077</v>
      </c>
      <c r="X28" s="135">
        <f t="shared" si="6"/>
        <v>44078</v>
      </c>
      <c r="Y28" s="133">
        <v>5</v>
      </c>
      <c r="Z28" s="133">
        <v>6</v>
      </c>
      <c r="AC28" s="168" t="s">
        <v>202</v>
      </c>
      <c r="AD28" s="81"/>
      <c r="AE28" s="81"/>
    </row>
    <row r="29" spans="1:32" s="1" customFormat="1" ht="16.5" thickTop="1" thickBot="1">
      <c r="A29" s="128">
        <v>28</v>
      </c>
      <c r="B29" s="132">
        <v>6</v>
      </c>
      <c r="C29" s="132">
        <v>7</v>
      </c>
      <c r="D29" s="132">
        <v>8</v>
      </c>
      <c r="E29" s="132">
        <v>9</v>
      </c>
      <c r="F29" s="132">
        <v>10</v>
      </c>
      <c r="G29" s="133">
        <v>11</v>
      </c>
      <c r="H29" s="133">
        <v>12</v>
      </c>
      <c r="I29"/>
      <c r="J29" s="128">
        <v>32</v>
      </c>
      <c r="K29" s="132">
        <v>3</v>
      </c>
      <c r="L29" s="132">
        <v>4</v>
      </c>
      <c r="M29" s="132">
        <v>5</v>
      </c>
      <c r="N29" s="132">
        <v>6</v>
      </c>
      <c r="O29" s="132">
        <v>7</v>
      </c>
      <c r="P29" s="133">
        <v>8</v>
      </c>
      <c r="Q29" s="133">
        <v>9</v>
      </c>
      <c r="R29" s="126"/>
      <c r="S29" s="128">
        <v>37</v>
      </c>
      <c r="T29" s="136">
        <v>7</v>
      </c>
      <c r="U29" s="131">
        <v>8</v>
      </c>
      <c r="V29" s="136">
        <v>9</v>
      </c>
      <c r="W29" s="136">
        <v>10</v>
      </c>
      <c r="X29" s="136">
        <v>11</v>
      </c>
      <c r="Y29" s="133">
        <v>12</v>
      </c>
      <c r="Z29" s="133">
        <v>13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13</v>
      </c>
      <c r="C30" s="132">
        <v>14</v>
      </c>
      <c r="D30" s="135">
        <v>15</v>
      </c>
      <c r="E30" s="135">
        <v>16</v>
      </c>
      <c r="F30" s="135">
        <v>17</v>
      </c>
      <c r="G30" s="133">
        <v>18</v>
      </c>
      <c r="H30" s="133">
        <v>19</v>
      </c>
      <c r="I30"/>
      <c r="J30" s="128">
        <v>33</v>
      </c>
      <c r="K30" s="132">
        <v>10</v>
      </c>
      <c r="L30" s="132">
        <v>11</v>
      </c>
      <c r="M30" s="132">
        <v>12</v>
      </c>
      <c r="N30" s="132">
        <v>13</v>
      </c>
      <c r="O30" s="132">
        <v>14</v>
      </c>
      <c r="P30" s="131">
        <v>15</v>
      </c>
      <c r="Q30" s="133">
        <v>16</v>
      </c>
      <c r="R30" s="126"/>
      <c r="S30" s="128">
        <v>38</v>
      </c>
      <c r="T30" s="137">
        <v>14</v>
      </c>
      <c r="U30" s="137">
        <v>15</v>
      </c>
      <c r="V30" s="137">
        <v>16</v>
      </c>
      <c r="W30" s="137">
        <v>17</v>
      </c>
      <c r="X30" s="137">
        <v>18</v>
      </c>
      <c r="Y30" s="138">
        <v>19</v>
      </c>
      <c r="Z30" s="138">
        <v>20</v>
      </c>
      <c r="AC30" s="49"/>
      <c r="AD30" s="49"/>
      <c r="AE30" s="49"/>
    </row>
    <row r="31" spans="1:32" s="1" customFormat="1" ht="16.5" thickTop="1" thickBot="1">
      <c r="A31" s="128">
        <v>30</v>
      </c>
      <c r="B31" s="136">
        <v>20</v>
      </c>
      <c r="C31" s="136">
        <v>21</v>
      </c>
      <c r="D31" s="136">
        <v>22</v>
      </c>
      <c r="E31" s="136">
        <v>23</v>
      </c>
      <c r="F31" s="136">
        <v>24</v>
      </c>
      <c r="G31" s="131">
        <v>25</v>
      </c>
      <c r="H31" s="133">
        <v>26</v>
      </c>
      <c r="I31"/>
      <c r="J31" s="128">
        <v>34</v>
      </c>
      <c r="K31" s="132">
        <v>17</v>
      </c>
      <c r="L31" s="132">
        <v>18</v>
      </c>
      <c r="M31" s="132">
        <v>19</v>
      </c>
      <c r="N31" s="132">
        <v>20</v>
      </c>
      <c r="O31" s="132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49"/>
      <c r="AD31" s="49"/>
      <c r="AE31" s="49"/>
    </row>
    <row r="32" spans="1:32" s="1" customFormat="1" ht="16.5" thickTop="1" thickBot="1">
      <c r="A32" s="128">
        <v>31</v>
      </c>
      <c r="B32" s="136">
        <v>27</v>
      </c>
      <c r="C32" s="136">
        <v>28</v>
      </c>
      <c r="D32" s="136">
        <v>29</v>
      </c>
      <c r="E32" s="136">
        <v>30</v>
      </c>
      <c r="F32" s="136">
        <v>31</v>
      </c>
      <c r="G32" s="133"/>
      <c r="H32" s="133"/>
      <c r="I32"/>
      <c r="J32" s="128">
        <v>35</v>
      </c>
      <c r="K32" s="132">
        <v>24</v>
      </c>
      <c r="L32" s="132">
        <v>25</v>
      </c>
      <c r="M32" s="132">
        <v>26</v>
      </c>
      <c r="N32" s="132">
        <v>27</v>
      </c>
      <c r="O32" s="132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6</v>
      </c>
      <c r="D38" s="132">
        <v>7</v>
      </c>
      <c r="E38" s="132">
        <v>8</v>
      </c>
      <c r="F38" s="132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6">
        <v>3</v>
      </c>
      <c r="M38" s="136">
        <v>4</v>
      </c>
      <c r="N38" s="136">
        <v>5</v>
      </c>
      <c r="O38" s="136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2">
        <v>9</v>
      </c>
      <c r="W38" s="132">
        <v>10</v>
      </c>
      <c r="X38" s="132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2">
        <v>13</v>
      </c>
      <c r="D39" s="132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5">
        <v>9</v>
      </c>
      <c r="L39" s="135">
        <v>10</v>
      </c>
      <c r="M39" s="135">
        <v>11</v>
      </c>
      <c r="N39" s="135">
        <v>12</v>
      </c>
      <c r="O39" s="135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5">
        <v>21</v>
      </c>
      <c r="U40" s="135">
        <v>22</v>
      </c>
      <c r="V40" s="135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6">
        <v>28</v>
      </c>
      <c r="U41" s="136">
        <v>29</v>
      </c>
      <c r="V41" s="136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4</v>
      </c>
      <c r="C47" s="82">
        <v>5</v>
      </c>
      <c r="D47" s="82">
        <v>6</v>
      </c>
      <c r="E47" s="82">
        <v>7</v>
      </c>
      <c r="F47" s="82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47" priority="1" stopIfTrue="1" operator="equal">
      <formula>""</formula>
    </cfRule>
    <cfRule type="cellIs" dxfId="46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49">
    <tabColor theme="5" tint="-0.249977111117893"/>
    <pageSetUpPr fitToPage="1"/>
  </sheetPr>
  <dimension ref="A1:AS51"/>
  <sheetViews>
    <sheetView showGridLines="0" topLeftCell="A16" workbookViewId="0">
      <selection activeCell="AE32" sqref="AE32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103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13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87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.75" thickBot="1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8">
        <f t="shared" si="0"/>
        <v>43102</v>
      </c>
      <c r="D10" s="8">
        <f t="shared" si="0"/>
        <v>43103</v>
      </c>
      <c r="E10" s="8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14">
        <f t="shared" si="2"/>
        <v>43160</v>
      </c>
      <c r="X10" s="14">
        <f t="shared" si="2"/>
        <v>43161</v>
      </c>
      <c r="Y10" s="10">
        <f t="shared" si="2"/>
        <v>43162</v>
      </c>
      <c r="Z10" s="10">
        <f t="shared" si="2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6">
        <v>2</v>
      </c>
      <c r="B11" s="12">
        <f t="shared" si="0"/>
        <v>43108</v>
      </c>
      <c r="C11" s="12">
        <f t="shared" si="0"/>
        <v>43109</v>
      </c>
      <c r="D11" s="12">
        <f t="shared" si="0"/>
        <v>43110</v>
      </c>
      <c r="E11" s="12">
        <f t="shared" si="0"/>
        <v>43111</v>
      </c>
      <c r="F11" s="12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f t="shared" si="2"/>
        <v>43171</v>
      </c>
      <c r="U12" s="14">
        <f t="shared" si="2"/>
        <v>43172</v>
      </c>
      <c r="V12" s="14">
        <f t="shared" si="2"/>
        <v>43173</v>
      </c>
      <c r="W12" s="14">
        <f t="shared" si="2"/>
        <v>43174</v>
      </c>
      <c r="X12" s="14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32</v>
      </c>
      <c r="AF12" s="1">
        <f>32/12*5</f>
        <v>13.333333333333332</v>
      </c>
    </row>
    <row r="13" spans="1:45" s="1" customFormat="1" ht="16.5" thickTop="1" thickBot="1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13</v>
      </c>
    </row>
    <row r="14" spans="1:45" s="1" customFormat="1" ht="16.5" thickTop="1" thickBot="1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4">
        <f t="shared" si="2"/>
        <v>43185</v>
      </c>
      <c r="U14" s="14">
        <f t="shared" si="2"/>
        <v>43186</v>
      </c>
      <c r="V14" s="14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5" s="1" customFormat="1" ht="15.75" thickTop="1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5" s="1" customFormat="1" ht="15">
      <c r="I16"/>
      <c r="J16" s="26"/>
      <c r="R16" s="34"/>
      <c r="AC16" s="232" t="s">
        <v>57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0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v>13</v>
      </c>
      <c r="AE18" s="234"/>
    </row>
    <row r="19" spans="1:32" s="1" customFormat="1" ht="15.75" thickBot="1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4">
        <f t="shared" si="4"/>
        <v>43222</v>
      </c>
      <c r="N19" s="14">
        <f t="shared" si="4"/>
        <v>43223</v>
      </c>
      <c r="O19" s="14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4">
        <f t="shared" si="5"/>
        <v>43252</v>
      </c>
      <c r="Y19" s="10">
        <f t="shared" si="5"/>
        <v>43253</v>
      </c>
      <c r="Z19" s="10">
        <f t="shared" si="5"/>
        <v>43254</v>
      </c>
      <c r="AC19" s="86" t="s">
        <v>22</v>
      </c>
      <c r="AD19" s="237">
        <f>AD18+AD17</f>
        <v>13</v>
      </c>
      <c r="AE19" s="237"/>
    </row>
    <row r="20" spans="1:32" s="1" customFormat="1" ht="16.5" thickTop="1" thickBot="1">
      <c r="A20" s="6">
        <v>14</v>
      </c>
      <c r="B20" s="14">
        <f t="shared" si="3"/>
        <v>43192</v>
      </c>
      <c r="C20" s="14">
        <f t="shared" si="3"/>
        <v>43193</v>
      </c>
      <c r="D20" s="14">
        <f t="shared" si="3"/>
        <v>43194</v>
      </c>
      <c r="E20" s="14">
        <f t="shared" si="3"/>
        <v>43195</v>
      </c>
      <c r="F20" s="14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14">
        <f t="shared" si="4"/>
        <v>43227</v>
      </c>
      <c r="L20" s="14">
        <f t="shared" si="4"/>
        <v>43228</v>
      </c>
      <c r="M20" s="14">
        <f t="shared" si="4"/>
        <v>43229</v>
      </c>
      <c r="N20" s="14">
        <f t="shared" si="4"/>
        <v>43230</v>
      </c>
      <c r="O20" s="14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14">
        <f t="shared" si="5"/>
        <v>43255</v>
      </c>
      <c r="U20" s="14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</row>
    <row r="21" spans="1:32" s="1" customFormat="1" ht="16.5" thickTop="1" thickBot="1">
      <c r="A21" s="6">
        <v>15</v>
      </c>
      <c r="B21" s="14">
        <f t="shared" si="3"/>
        <v>43199</v>
      </c>
      <c r="C21" s="14">
        <f t="shared" si="3"/>
        <v>43200</v>
      </c>
      <c r="D21" s="14">
        <f t="shared" si="3"/>
        <v>43201</v>
      </c>
      <c r="E21" s="14">
        <f t="shared" si="3"/>
        <v>43202</v>
      </c>
      <c r="F21" s="14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14">
        <f t="shared" si="4"/>
        <v>43235</v>
      </c>
      <c r="M21" s="14">
        <f t="shared" si="4"/>
        <v>43236</v>
      </c>
      <c r="N21" s="14">
        <f t="shared" si="4"/>
        <v>43237</v>
      </c>
      <c r="O21" s="14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4">
        <f t="shared" si="5"/>
        <v>43262</v>
      </c>
      <c r="U21" s="14">
        <f t="shared" si="5"/>
        <v>43263</v>
      </c>
      <c r="V21" s="14">
        <f t="shared" si="5"/>
        <v>43264</v>
      </c>
      <c r="W21" s="14">
        <f t="shared" si="5"/>
        <v>43265</v>
      </c>
      <c r="X21" s="14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6.5" thickTop="1" thickBot="1">
      <c r="A22" s="6">
        <v>16</v>
      </c>
      <c r="B22" s="14">
        <f t="shared" si="3"/>
        <v>43206</v>
      </c>
      <c r="C22" s="14">
        <f t="shared" si="3"/>
        <v>43207</v>
      </c>
      <c r="D22" s="14">
        <f t="shared" si="3"/>
        <v>43208</v>
      </c>
      <c r="E22" s="14">
        <f t="shared" si="3"/>
        <v>43209</v>
      </c>
      <c r="F22" s="14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4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4">
        <f t="shared" si="5"/>
        <v>43269</v>
      </c>
      <c r="U22" s="14">
        <f t="shared" si="5"/>
        <v>43270</v>
      </c>
      <c r="V22" s="14">
        <f t="shared" si="5"/>
        <v>43271</v>
      </c>
      <c r="W22" s="14">
        <f t="shared" si="5"/>
        <v>43272</v>
      </c>
      <c r="X22" s="14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6.5" thickTop="1" thickBot="1">
      <c r="A23" s="6">
        <v>17</v>
      </c>
      <c r="B23" s="9">
        <f t="shared" si="3"/>
        <v>43213</v>
      </c>
      <c r="C23" s="14">
        <f t="shared" si="3"/>
        <v>43214</v>
      </c>
      <c r="D23" s="14">
        <f t="shared" si="3"/>
        <v>43215</v>
      </c>
      <c r="E23" s="14">
        <f t="shared" si="3"/>
        <v>43216</v>
      </c>
      <c r="F23" s="14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4">
        <f t="shared" si="4"/>
        <v>43248</v>
      </c>
      <c r="L23" s="14">
        <f t="shared" si="4"/>
        <v>43249</v>
      </c>
      <c r="M23" s="14">
        <f t="shared" si="4"/>
        <v>43250</v>
      </c>
      <c r="N23" s="14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14">
        <f t="shared" si="5"/>
        <v>43276</v>
      </c>
      <c r="U23" s="14">
        <f t="shared" si="5"/>
        <v>43277</v>
      </c>
      <c r="V23" s="14">
        <f t="shared" si="5"/>
        <v>43278</v>
      </c>
      <c r="W23" s="14">
        <f t="shared" si="5"/>
        <v>43279</v>
      </c>
      <c r="X23" s="14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CONTARPORCOLOR(AC8,B8:Z48)</f>
        <v>13</v>
      </c>
      <c r="AE23" s="237"/>
    </row>
    <row r="24" spans="1:32" s="1" customFormat="1" ht="16.5" thickTop="1" thickBot="1">
      <c r="A24" s="6">
        <v>18</v>
      </c>
      <c r="B24" s="82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.75" thickTop="1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.75" thickBot="1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4">
        <f t="shared" si="7"/>
        <v>43313</v>
      </c>
      <c r="N28" s="14">
        <f t="shared" si="7"/>
        <v>43314</v>
      </c>
      <c r="O28" s="14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/>
      <c r="AD28" s="49"/>
      <c r="AE28" s="49"/>
    </row>
    <row r="29" spans="1:32" s="1" customFormat="1" ht="16.5" thickTop="1" thickBot="1">
      <c r="A29" s="6">
        <v>27</v>
      </c>
      <c r="B29" s="14">
        <f t="shared" si="6"/>
        <v>43283</v>
      </c>
      <c r="C29" s="14">
        <f t="shared" si="6"/>
        <v>43284</v>
      </c>
      <c r="D29" s="14">
        <f t="shared" si="6"/>
        <v>43285</v>
      </c>
      <c r="E29" s="14">
        <f t="shared" si="6"/>
        <v>43286</v>
      </c>
      <c r="F29" s="14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14">
        <f t="shared" si="7"/>
        <v>43318</v>
      </c>
      <c r="L29" s="14">
        <f t="shared" si="7"/>
        <v>43319</v>
      </c>
      <c r="M29" s="14">
        <f t="shared" si="7"/>
        <v>43320</v>
      </c>
      <c r="N29" s="14">
        <f t="shared" si="7"/>
        <v>43321</v>
      </c>
      <c r="O29" s="14">
        <f t="shared" si="7"/>
        <v>43322</v>
      </c>
      <c r="P29" s="10">
        <f t="shared" si="7"/>
        <v>43323</v>
      </c>
      <c r="Q29" s="10">
        <f t="shared" si="7"/>
        <v>43324</v>
      </c>
      <c r="R29" s="27"/>
      <c r="S29" s="6">
        <v>36</v>
      </c>
      <c r="T29" s="14">
        <f t="shared" si="8"/>
        <v>43346</v>
      </c>
      <c r="U29" s="14">
        <f t="shared" si="8"/>
        <v>43347</v>
      </c>
      <c r="V29" s="82">
        <f t="shared" si="8"/>
        <v>43348</v>
      </c>
      <c r="W29" s="82">
        <f t="shared" si="8"/>
        <v>43349</v>
      </c>
      <c r="X29" s="82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49"/>
      <c r="AE29" s="49"/>
    </row>
    <row r="30" spans="1:32" s="1" customFormat="1" ht="16.5" thickTop="1" thickBot="1">
      <c r="A30" s="6">
        <v>28</v>
      </c>
      <c r="B30" s="14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14">
        <f t="shared" si="7"/>
        <v>43325</v>
      </c>
      <c r="L30" s="14">
        <f t="shared" si="7"/>
        <v>43326</v>
      </c>
      <c r="M30" s="9">
        <f t="shared" si="7"/>
        <v>43327</v>
      </c>
      <c r="N30" s="14">
        <f t="shared" si="7"/>
        <v>43328</v>
      </c>
      <c r="O30" s="14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36">
        <f t="shared" si="8"/>
        <v>43353</v>
      </c>
      <c r="U30" s="14">
        <f t="shared" si="8"/>
        <v>43354</v>
      </c>
      <c r="V30" s="82">
        <f t="shared" si="8"/>
        <v>43355</v>
      </c>
      <c r="W30" s="82">
        <f t="shared" si="8"/>
        <v>43356</v>
      </c>
      <c r="X30" s="82">
        <f t="shared" si="8"/>
        <v>43357</v>
      </c>
      <c r="Y30" s="10">
        <f t="shared" si="8"/>
        <v>43358</v>
      </c>
      <c r="Z30" s="10">
        <f t="shared" si="8"/>
        <v>43359</v>
      </c>
      <c r="AC30" s="49"/>
      <c r="AD30" s="49"/>
      <c r="AE30" s="49"/>
    </row>
    <row r="31" spans="1:32" s="1" customFormat="1" ht="16.5" thickTop="1" thickBot="1">
      <c r="A31" s="6">
        <v>29</v>
      </c>
      <c r="B31" s="82">
        <f t="shared" si="6"/>
        <v>43297</v>
      </c>
      <c r="C31" s="82">
        <f t="shared" si="6"/>
        <v>43298</v>
      </c>
      <c r="D31" s="82">
        <f t="shared" si="6"/>
        <v>43299</v>
      </c>
      <c r="E31" s="82">
        <f t="shared" si="6"/>
        <v>43300</v>
      </c>
      <c r="F31" s="82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14">
        <f t="shared" si="7"/>
        <v>43332</v>
      </c>
      <c r="L31" s="14">
        <f t="shared" si="7"/>
        <v>43333</v>
      </c>
      <c r="M31" s="14">
        <f t="shared" si="7"/>
        <v>43334</v>
      </c>
      <c r="N31" s="14">
        <f t="shared" si="7"/>
        <v>43335</v>
      </c>
      <c r="O31" s="14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37">
        <f t="shared" si="8"/>
        <v>43360</v>
      </c>
      <c r="U31" s="14">
        <f t="shared" si="8"/>
        <v>43361</v>
      </c>
      <c r="V31" s="14">
        <f t="shared" si="8"/>
        <v>43362</v>
      </c>
      <c r="W31" s="14">
        <f t="shared" si="8"/>
        <v>43363</v>
      </c>
      <c r="X31" s="14">
        <f t="shared" si="8"/>
        <v>43364</v>
      </c>
      <c r="Y31" s="10">
        <f t="shared" si="8"/>
        <v>43365</v>
      </c>
      <c r="Z31" s="10">
        <f t="shared" si="8"/>
        <v>43366</v>
      </c>
      <c r="AC31" s="49"/>
      <c r="AD31" s="49"/>
      <c r="AE31" s="49"/>
    </row>
    <row r="32" spans="1:32" s="1" customFormat="1" ht="16.5" thickTop="1" thickBot="1">
      <c r="A32" s="6">
        <v>30</v>
      </c>
      <c r="B32" s="82">
        <f t="shared" si="6"/>
        <v>43304</v>
      </c>
      <c r="C32" s="82">
        <f t="shared" si="6"/>
        <v>43305</v>
      </c>
      <c r="D32" s="82">
        <f t="shared" si="6"/>
        <v>43306</v>
      </c>
      <c r="E32" s="82">
        <f t="shared" si="6"/>
        <v>43307</v>
      </c>
      <c r="F32" s="82">
        <f t="shared" si="6"/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14">
        <f t="shared" si="7"/>
        <v>43339</v>
      </c>
      <c r="L32" s="14">
        <f t="shared" si="7"/>
        <v>43340</v>
      </c>
      <c r="M32" s="14">
        <f t="shared" si="7"/>
        <v>43341</v>
      </c>
      <c r="N32" s="14">
        <f t="shared" si="7"/>
        <v>43342</v>
      </c>
      <c r="O32" s="14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</row>
    <row r="33" spans="1:32" s="1" customFormat="1" ht="16.5" thickTop="1" thickBot="1">
      <c r="A33" s="6">
        <v>31</v>
      </c>
      <c r="B33" s="14">
        <f t="shared" si="6"/>
        <v>43311</v>
      </c>
      <c r="C33" s="14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.75" thickTop="1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.75" thickBot="1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13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</row>
    <row r="38" spans="1:32" s="1" customFormat="1" ht="16.5" thickTop="1" thickBot="1">
      <c r="A38" s="6">
        <v>41</v>
      </c>
      <c r="B38" s="14">
        <f t="shared" si="9"/>
        <v>43381</v>
      </c>
      <c r="C38" s="14">
        <f t="shared" si="9"/>
        <v>43382</v>
      </c>
      <c r="D38" s="14">
        <f t="shared" si="9"/>
        <v>43383</v>
      </c>
      <c r="E38" s="14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4">
        <f t="shared" si="11"/>
        <v>43437</v>
      </c>
      <c r="U38" s="14">
        <f t="shared" si="11"/>
        <v>43438</v>
      </c>
      <c r="V38" s="14">
        <f t="shared" si="11"/>
        <v>43439</v>
      </c>
      <c r="W38" s="7">
        <f t="shared" si="11"/>
        <v>43440</v>
      </c>
      <c r="X38" s="11">
        <f t="shared" si="11"/>
        <v>43441</v>
      </c>
      <c r="Y38" s="10">
        <f t="shared" si="11"/>
        <v>43442</v>
      </c>
      <c r="Z38" s="10">
        <f t="shared" si="11"/>
        <v>43443</v>
      </c>
    </row>
    <row r="39" spans="1:32" s="1" customFormat="1" ht="16.5" thickTop="1" thickBot="1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14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4">
        <f t="shared" si="11"/>
        <v>43444</v>
      </c>
      <c r="U39" s="14">
        <f t="shared" si="11"/>
        <v>43445</v>
      </c>
      <c r="V39" s="14">
        <f t="shared" si="11"/>
        <v>43446</v>
      </c>
      <c r="W39" s="14">
        <f t="shared" si="11"/>
        <v>43447</v>
      </c>
      <c r="X39" s="14">
        <f t="shared" si="11"/>
        <v>43448</v>
      </c>
      <c r="Y39" s="10">
        <f t="shared" si="11"/>
        <v>43449</v>
      </c>
      <c r="Z39" s="10">
        <f t="shared" si="11"/>
        <v>43450</v>
      </c>
    </row>
    <row r="40" spans="1:32" s="1" customFormat="1" ht="16.5" thickTop="1" thickBot="1">
      <c r="A40" s="6">
        <v>43</v>
      </c>
      <c r="B40" s="14">
        <f t="shared" si="9"/>
        <v>43395</v>
      </c>
      <c r="C40" s="14">
        <f t="shared" si="9"/>
        <v>43396</v>
      </c>
      <c r="D40" s="82">
        <f t="shared" si="9"/>
        <v>43397</v>
      </c>
      <c r="E40" s="82">
        <f t="shared" si="9"/>
        <v>43398</v>
      </c>
      <c r="F40" s="82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4">
        <f t="shared" si="10"/>
        <v>43423</v>
      </c>
      <c r="L40" s="14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14">
        <f t="shared" si="11"/>
        <v>43451</v>
      </c>
      <c r="U40" s="14">
        <f t="shared" si="11"/>
        <v>43452</v>
      </c>
      <c r="V40" s="14">
        <f t="shared" si="11"/>
        <v>43453</v>
      </c>
      <c r="W40" s="14">
        <f t="shared" si="11"/>
        <v>43454</v>
      </c>
      <c r="X40" s="14">
        <f t="shared" si="11"/>
        <v>43455</v>
      </c>
      <c r="Y40" s="10">
        <f t="shared" si="11"/>
        <v>43456</v>
      </c>
      <c r="Z40" s="10">
        <f t="shared" si="11"/>
        <v>43457</v>
      </c>
    </row>
    <row r="41" spans="1:32" s="1" customFormat="1" ht="16.5" thickTop="1" thickBot="1">
      <c r="A41" s="6">
        <v>44</v>
      </c>
      <c r="B41" s="14">
        <f t="shared" si="9"/>
        <v>43402</v>
      </c>
      <c r="C41" s="14">
        <f t="shared" si="9"/>
        <v>43403</v>
      </c>
      <c r="D41" s="14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3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82">
        <f t="shared" si="11"/>
        <v>43460</v>
      </c>
      <c r="W41" s="82">
        <f t="shared" si="11"/>
        <v>43461</v>
      </c>
      <c r="X41" s="82">
        <f t="shared" si="11"/>
        <v>43462</v>
      </c>
      <c r="Y41" s="10">
        <f t="shared" si="11"/>
        <v>43463</v>
      </c>
      <c r="Z41" s="10">
        <f t="shared" si="11"/>
        <v>43464</v>
      </c>
    </row>
    <row r="42" spans="1:32" s="1" customFormat="1" ht="15.75" thickTop="1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13">
        <v>2</v>
      </c>
      <c r="E46" s="13">
        <v>3</v>
      </c>
      <c r="F46" s="13">
        <v>4</v>
      </c>
      <c r="G46" s="10">
        <v>5</v>
      </c>
      <c r="H46" s="10">
        <v>6</v>
      </c>
      <c r="T46" s="39"/>
    </row>
    <row r="47" spans="1:32">
      <c r="B47" s="13">
        <v>7</v>
      </c>
      <c r="C47" s="13">
        <v>8</v>
      </c>
      <c r="D47" s="13">
        <v>9</v>
      </c>
      <c r="E47" s="13">
        <v>10</v>
      </c>
      <c r="F47" s="13">
        <v>11</v>
      </c>
      <c r="G47" s="10">
        <v>12</v>
      </c>
      <c r="H47" s="10">
        <v>13</v>
      </c>
    </row>
    <row r="48" spans="1:32">
      <c r="B48" s="20" t="str">
        <f t="shared" ref="B48:H51" si="12">IF(MONTH($T$35)&lt;&gt;MONTH($T$35-(WEEKDAY($T$35,1)-($K$4-1))-IF((WEEKDAY($T$35,1)-($K$4-1))&lt;=0,7,0)+(ROW(B48)-ROW($T$37))*7+(COLUMN(B48)-COLUMN($T$37)+1)),"",$T$35-(WEEKDAY($T$35,1)-($K$4-1))-IF((WEEKDAY($T$35,1)-($K$4-1))&lt;=0,7,0)+(ROW(B48)-ROW($T$37))*7+(COLUMN(B48)-COLUMN($T$37)+1))</f>
        <v/>
      </c>
      <c r="C48" s="20" t="str">
        <f t="shared" si="12"/>
        <v/>
      </c>
      <c r="D48" s="20" t="str">
        <f t="shared" si="12"/>
        <v/>
      </c>
      <c r="E48" s="20" t="str">
        <f t="shared" si="12"/>
        <v/>
      </c>
      <c r="F48" s="20" t="str">
        <f t="shared" si="12"/>
        <v/>
      </c>
      <c r="G48" s="20" t="str">
        <f t="shared" si="12"/>
        <v/>
      </c>
      <c r="H48" s="20" t="str">
        <f t="shared" si="12"/>
        <v/>
      </c>
    </row>
    <row r="49" spans="2:8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</row>
    <row r="50" spans="2:8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</row>
    <row r="51" spans="2:8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2">
    <mergeCell ref="B3:D3"/>
    <mergeCell ref="F3:H3"/>
    <mergeCell ref="K3:M3"/>
    <mergeCell ref="B1:L1"/>
    <mergeCell ref="N1:W1"/>
    <mergeCell ref="Y1:Z1"/>
    <mergeCell ref="B2:M2"/>
    <mergeCell ref="T2:Z2"/>
    <mergeCell ref="AD18:AE18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45" priority="1" stopIfTrue="1" operator="equal">
      <formula>""</formula>
    </cfRule>
    <cfRule type="cellIs" dxfId="44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55">
    <tabColor theme="4" tint="-0.249977111117893"/>
    <pageSetUpPr fitToPage="1"/>
  </sheetPr>
  <dimension ref="A1:AS51"/>
  <sheetViews>
    <sheetView showGridLines="0" topLeftCell="A10" workbookViewId="0">
      <selection activeCell="AP49" sqref="AP49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88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4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8">
        <f t="shared" si="0"/>
        <v>43102</v>
      </c>
      <c r="D10" s="8">
        <f t="shared" si="0"/>
        <v>43103</v>
      </c>
      <c r="E10" s="8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14">
        <f t="shared" si="2"/>
        <v>43160</v>
      </c>
      <c r="X10" s="14">
        <f t="shared" si="2"/>
        <v>43161</v>
      </c>
      <c r="Y10" s="10">
        <f t="shared" si="2"/>
        <v>43162</v>
      </c>
      <c r="Z10" s="10">
        <f t="shared" si="2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12">
        <f t="shared" si="0"/>
        <v>43108</v>
      </c>
      <c r="C11" s="12">
        <f t="shared" si="0"/>
        <v>43109</v>
      </c>
      <c r="D11" s="12">
        <f t="shared" si="0"/>
        <v>43110</v>
      </c>
      <c r="E11" s="12">
        <f t="shared" si="0"/>
        <v>43111</v>
      </c>
      <c r="F11" s="12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f t="shared" si="2"/>
        <v>43171</v>
      </c>
      <c r="U12" s="14">
        <f t="shared" si="2"/>
        <v>43172</v>
      </c>
      <c r="V12" s="14">
        <f t="shared" si="2"/>
        <v>43173</v>
      </c>
      <c r="W12" s="14">
        <f t="shared" si="2"/>
        <v>43174</v>
      </c>
      <c r="X12" s="14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4">
        <f t="shared" si="2"/>
        <v>43185</v>
      </c>
      <c r="U14" s="14">
        <f t="shared" si="2"/>
        <v>43186</v>
      </c>
      <c r="V14" s="14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5" s="1" customFormat="1" ht="15">
      <c r="I16"/>
      <c r="J16" s="26"/>
      <c r="R16" s="34"/>
      <c r="AC16" s="232" t="s">
        <v>57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0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4</v>
      </c>
      <c r="AE18" s="234"/>
    </row>
    <row r="19" spans="1:32" s="1" customFormat="1" ht="15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4">
        <f t="shared" si="4"/>
        <v>43222</v>
      </c>
      <c r="N19" s="14">
        <f t="shared" si="4"/>
        <v>43223</v>
      </c>
      <c r="O19" s="14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4">
        <f t="shared" si="5"/>
        <v>43252</v>
      </c>
      <c r="Y19" s="10">
        <f t="shared" si="5"/>
        <v>43253</v>
      </c>
      <c r="Z19" s="10">
        <f t="shared" si="5"/>
        <v>43254</v>
      </c>
      <c r="AC19" s="51" t="s">
        <v>22</v>
      </c>
      <c r="AD19" s="237">
        <f>AD18+AD17</f>
        <v>4</v>
      </c>
      <c r="AE19" s="237"/>
      <c r="AF19" s="1" t="s">
        <v>101</v>
      </c>
    </row>
    <row r="20" spans="1:32" s="1" customFormat="1" ht="15">
      <c r="A20" s="6">
        <v>14</v>
      </c>
      <c r="B20" s="14">
        <f t="shared" si="3"/>
        <v>43192</v>
      </c>
      <c r="C20" s="14">
        <f t="shared" si="3"/>
        <v>43193</v>
      </c>
      <c r="D20" s="14">
        <f t="shared" si="3"/>
        <v>43194</v>
      </c>
      <c r="E20" s="14">
        <f t="shared" si="3"/>
        <v>43195</v>
      </c>
      <c r="F20" s="14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14">
        <f t="shared" si="4"/>
        <v>43227</v>
      </c>
      <c r="L20" s="14">
        <f t="shared" si="4"/>
        <v>43228</v>
      </c>
      <c r="M20" s="14">
        <f t="shared" si="4"/>
        <v>43229</v>
      </c>
      <c r="N20" s="14">
        <f t="shared" si="4"/>
        <v>43230</v>
      </c>
      <c r="O20" s="14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14">
        <f t="shared" si="5"/>
        <v>43255</v>
      </c>
      <c r="U20" s="14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</row>
    <row r="21" spans="1:32" s="1" customFormat="1" ht="15">
      <c r="A21" s="6">
        <v>15</v>
      </c>
      <c r="B21" s="14">
        <f t="shared" si="3"/>
        <v>43199</v>
      </c>
      <c r="C21" s="14">
        <f t="shared" si="3"/>
        <v>43200</v>
      </c>
      <c r="D21" s="14">
        <f t="shared" si="3"/>
        <v>43201</v>
      </c>
      <c r="E21" s="14">
        <f t="shared" si="3"/>
        <v>43202</v>
      </c>
      <c r="F21" s="14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14">
        <f t="shared" si="4"/>
        <v>43235</v>
      </c>
      <c r="M21" s="14">
        <f t="shared" si="4"/>
        <v>43236</v>
      </c>
      <c r="N21" s="14">
        <f t="shared" si="4"/>
        <v>43237</v>
      </c>
      <c r="O21" s="14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4">
        <f t="shared" si="5"/>
        <v>43262</v>
      </c>
      <c r="U21" s="14">
        <f t="shared" si="5"/>
        <v>43263</v>
      </c>
      <c r="V21" s="14">
        <f t="shared" si="5"/>
        <v>43264</v>
      </c>
      <c r="W21" s="14">
        <f t="shared" si="5"/>
        <v>43265</v>
      </c>
      <c r="X21" s="14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5">
      <c r="A22" s="6">
        <v>16</v>
      </c>
      <c r="B22" s="14">
        <f t="shared" si="3"/>
        <v>43206</v>
      </c>
      <c r="C22" s="14">
        <f t="shared" si="3"/>
        <v>43207</v>
      </c>
      <c r="D22" s="14">
        <f t="shared" si="3"/>
        <v>43208</v>
      </c>
      <c r="E22" s="14">
        <f t="shared" si="3"/>
        <v>43209</v>
      </c>
      <c r="F22" s="14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4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4">
        <f t="shared" si="5"/>
        <v>43269</v>
      </c>
      <c r="U22" s="14">
        <f t="shared" si="5"/>
        <v>43270</v>
      </c>
      <c r="V22" s="14">
        <f t="shared" si="5"/>
        <v>43271</v>
      </c>
      <c r="W22" s="14">
        <f t="shared" si="5"/>
        <v>43272</v>
      </c>
      <c r="X22" s="14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3"/>
        <v>43213</v>
      </c>
      <c r="C23" s="14">
        <f t="shared" si="3"/>
        <v>43214</v>
      </c>
      <c r="D23" s="14">
        <f t="shared" si="3"/>
        <v>43215</v>
      </c>
      <c r="E23" s="14">
        <f t="shared" si="3"/>
        <v>43216</v>
      </c>
      <c r="F23" s="14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4">
        <f t="shared" si="4"/>
        <v>43248</v>
      </c>
      <c r="L23" s="14">
        <f t="shared" si="4"/>
        <v>43249</v>
      </c>
      <c r="M23" s="14">
        <f t="shared" si="4"/>
        <v>43250</v>
      </c>
      <c r="N23" s="14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14">
        <f t="shared" si="5"/>
        <v>43276</v>
      </c>
      <c r="U23" s="14">
        <f t="shared" si="5"/>
        <v>43277</v>
      </c>
      <c r="V23" s="14">
        <f t="shared" si="5"/>
        <v>43278</v>
      </c>
      <c r="W23" s="14">
        <f t="shared" si="5"/>
        <v>43279</v>
      </c>
      <c r="X23" s="14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CONTARPORCOLOR(AC8,B8:Z48)</f>
        <v>28</v>
      </c>
      <c r="AE23" s="237"/>
    </row>
    <row r="24" spans="1:32" s="1" customFormat="1" ht="15">
      <c r="A24" s="6">
        <v>18</v>
      </c>
      <c r="B24" s="13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4">
        <f t="shared" si="7"/>
        <v>43313</v>
      </c>
      <c r="N28" s="14">
        <f t="shared" si="7"/>
        <v>43314</v>
      </c>
      <c r="O28" s="14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/>
      <c r="AD28" s="49"/>
      <c r="AE28" s="49"/>
    </row>
    <row r="29" spans="1:32" s="1" customFormat="1" ht="15">
      <c r="A29" s="6">
        <v>27</v>
      </c>
      <c r="B29" s="14">
        <f t="shared" si="6"/>
        <v>43283</v>
      </c>
      <c r="C29" s="14">
        <f t="shared" si="6"/>
        <v>43284</v>
      </c>
      <c r="D29" s="14">
        <f t="shared" si="6"/>
        <v>43285</v>
      </c>
      <c r="E29" s="14">
        <f t="shared" si="6"/>
        <v>43286</v>
      </c>
      <c r="F29" s="14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13">
        <f t="shared" si="7"/>
        <v>43318</v>
      </c>
      <c r="L29" s="13">
        <f t="shared" si="7"/>
        <v>43319</v>
      </c>
      <c r="M29" s="13">
        <f t="shared" si="7"/>
        <v>43320</v>
      </c>
      <c r="N29" s="13">
        <f t="shared" si="7"/>
        <v>43321</v>
      </c>
      <c r="O29" s="13">
        <f t="shared" si="7"/>
        <v>43322</v>
      </c>
      <c r="P29" s="10">
        <f t="shared" si="7"/>
        <v>43323</v>
      </c>
      <c r="Q29" s="10">
        <f t="shared" si="7"/>
        <v>43324</v>
      </c>
      <c r="R29" s="27"/>
      <c r="S29" s="6">
        <v>36</v>
      </c>
      <c r="T29" s="14">
        <f t="shared" si="8"/>
        <v>43346</v>
      </c>
      <c r="U29" s="14">
        <f t="shared" si="8"/>
        <v>43347</v>
      </c>
      <c r="V29" s="14">
        <f t="shared" si="8"/>
        <v>43348</v>
      </c>
      <c r="W29" s="13">
        <f t="shared" si="8"/>
        <v>43349</v>
      </c>
      <c r="X29" s="13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13">
        <f t="shared" si="7"/>
        <v>43325</v>
      </c>
      <c r="L30" s="13">
        <f t="shared" si="7"/>
        <v>43326</v>
      </c>
      <c r="M30" s="9">
        <f t="shared" si="7"/>
        <v>43327</v>
      </c>
      <c r="N30" s="13">
        <f t="shared" si="7"/>
        <v>43328</v>
      </c>
      <c r="O30" s="13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36">
        <f t="shared" si="8"/>
        <v>43353</v>
      </c>
      <c r="U30" s="14">
        <f t="shared" si="8"/>
        <v>43354</v>
      </c>
      <c r="V30" s="14">
        <f t="shared" si="8"/>
        <v>43355</v>
      </c>
      <c r="W30" s="14">
        <f t="shared" si="8"/>
        <v>43356</v>
      </c>
      <c r="X30" s="14">
        <f t="shared" si="8"/>
        <v>43357</v>
      </c>
      <c r="Y30" s="10">
        <f t="shared" si="8"/>
        <v>43358</v>
      </c>
      <c r="Z30" s="10">
        <f t="shared" si="8"/>
        <v>43359</v>
      </c>
      <c r="AC30" s="49"/>
      <c r="AD30" s="49"/>
      <c r="AE30" s="49"/>
    </row>
    <row r="31" spans="1:32" s="1" customFormat="1" ht="15">
      <c r="A31" s="6">
        <v>29</v>
      </c>
      <c r="B31" s="14">
        <f t="shared" si="6"/>
        <v>43297</v>
      </c>
      <c r="C31" s="14">
        <f t="shared" si="6"/>
        <v>43298</v>
      </c>
      <c r="D31" s="14">
        <f t="shared" si="6"/>
        <v>43299</v>
      </c>
      <c r="E31" s="14">
        <f t="shared" si="6"/>
        <v>43300</v>
      </c>
      <c r="F31" s="14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13">
        <f t="shared" si="7"/>
        <v>43332</v>
      </c>
      <c r="L31" s="13">
        <f t="shared" si="7"/>
        <v>43333</v>
      </c>
      <c r="M31" s="13">
        <f t="shared" si="7"/>
        <v>43334</v>
      </c>
      <c r="N31" s="13">
        <f t="shared" si="7"/>
        <v>43335</v>
      </c>
      <c r="O31" s="13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37">
        <f t="shared" si="8"/>
        <v>43360</v>
      </c>
      <c r="U31" s="14">
        <f t="shared" si="8"/>
        <v>43361</v>
      </c>
      <c r="V31" s="14">
        <f t="shared" si="8"/>
        <v>43362</v>
      </c>
      <c r="W31" s="14">
        <f t="shared" si="8"/>
        <v>43363</v>
      </c>
      <c r="X31" s="14">
        <f t="shared" si="8"/>
        <v>43364</v>
      </c>
      <c r="Y31" s="10">
        <f t="shared" si="8"/>
        <v>43365</v>
      </c>
      <c r="Z31" s="10">
        <f t="shared" si="8"/>
        <v>43366</v>
      </c>
      <c r="AC31" s="49"/>
      <c r="AD31" s="49"/>
      <c r="AE31" s="49"/>
    </row>
    <row r="32" spans="1:32" s="1" customFormat="1" ht="15">
      <c r="A32" s="6">
        <v>30</v>
      </c>
      <c r="B32" s="14">
        <f t="shared" si="6"/>
        <v>43304</v>
      </c>
      <c r="C32" s="14">
        <f t="shared" si="6"/>
        <v>43305</v>
      </c>
      <c r="D32" s="14">
        <f t="shared" si="6"/>
        <v>43306</v>
      </c>
      <c r="E32" s="14">
        <f t="shared" si="6"/>
        <v>43307</v>
      </c>
      <c r="F32" s="14">
        <f t="shared" si="6"/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14">
        <f t="shared" si="7"/>
        <v>43339</v>
      </c>
      <c r="L32" s="14">
        <f t="shared" si="7"/>
        <v>43340</v>
      </c>
      <c r="M32" s="14">
        <f t="shared" si="7"/>
        <v>43341</v>
      </c>
      <c r="N32" s="14">
        <f t="shared" si="7"/>
        <v>43342</v>
      </c>
      <c r="O32" s="14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</row>
    <row r="33" spans="1:32" s="1" customFormat="1" ht="15">
      <c r="A33" s="6">
        <v>31</v>
      </c>
      <c r="B33" s="14">
        <f t="shared" si="6"/>
        <v>43311</v>
      </c>
      <c r="C33" s="14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13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</row>
    <row r="38" spans="1:32" s="1" customFormat="1" ht="15">
      <c r="A38" s="6">
        <v>41</v>
      </c>
      <c r="B38" s="14">
        <f t="shared" si="9"/>
        <v>43381</v>
      </c>
      <c r="C38" s="14">
        <f t="shared" si="9"/>
        <v>43382</v>
      </c>
      <c r="D38" s="14">
        <f t="shared" si="9"/>
        <v>43383</v>
      </c>
      <c r="E38" s="14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4">
        <f t="shared" si="11"/>
        <v>43437</v>
      </c>
      <c r="U38" s="14">
        <f t="shared" si="11"/>
        <v>43438</v>
      </c>
      <c r="V38" s="14">
        <f t="shared" si="11"/>
        <v>43439</v>
      </c>
      <c r="W38" s="7">
        <f t="shared" si="11"/>
        <v>43440</v>
      </c>
      <c r="X38" s="11">
        <f t="shared" si="11"/>
        <v>43441</v>
      </c>
      <c r="Y38" s="10">
        <f t="shared" si="11"/>
        <v>43442</v>
      </c>
      <c r="Z38" s="10">
        <f t="shared" si="11"/>
        <v>43443</v>
      </c>
    </row>
    <row r="39" spans="1:32" s="1" customFormat="1" ht="15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14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4">
        <f t="shared" si="11"/>
        <v>43444</v>
      </c>
      <c r="U39" s="14">
        <f t="shared" si="11"/>
        <v>43445</v>
      </c>
      <c r="V39" s="14">
        <f t="shared" si="11"/>
        <v>43446</v>
      </c>
      <c r="W39" s="14">
        <f t="shared" si="11"/>
        <v>43447</v>
      </c>
      <c r="X39" s="14">
        <f t="shared" si="11"/>
        <v>43448</v>
      </c>
      <c r="Y39" s="10">
        <f t="shared" si="11"/>
        <v>43449</v>
      </c>
      <c r="Z39" s="10">
        <f t="shared" si="11"/>
        <v>43450</v>
      </c>
    </row>
    <row r="40" spans="1:32" s="1" customFormat="1" ht="15">
      <c r="A40" s="6">
        <v>43</v>
      </c>
      <c r="B40" s="14">
        <f t="shared" si="9"/>
        <v>43395</v>
      </c>
      <c r="C40" s="14">
        <f t="shared" si="9"/>
        <v>43396</v>
      </c>
      <c r="D40" s="14">
        <f t="shared" si="9"/>
        <v>43397</v>
      </c>
      <c r="E40" s="14">
        <f t="shared" si="9"/>
        <v>43398</v>
      </c>
      <c r="F40" s="14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4">
        <f t="shared" si="10"/>
        <v>43423</v>
      </c>
      <c r="L40" s="14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14">
        <f t="shared" si="11"/>
        <v>43451</v>
      </c>
      <c r="U40" s="14">
        <f t="shared" si="11"/>
        <v>43452</v>
      </c>
      <c r="V40" s="14">
        <f t="shared" si="11"/>
        <v>43453</v>
      </c>
      <c r="W40" s="14">
        <f t="shared" si="11"/>
        <v>43454</v>
      </c>
      <c r="X40" s="14">
        <f t="shared" si="11"/>
        <v>43455</v>
      </c>
      <c r="Y40" s="10">
        <f t="shared" si="11"/>
        <v>43456</v>
      </c>
      <c r="Z40" s="10">
        <f t="shared" si="11"/>
        <v>43457</v>
      </c>
    </row>
    <row r="41" spans="1:32" s="1" customFormat="1" ht="15">
      <c r="A41" s="6">
        <v>44</v>
      </c>
      <c r="B41" s="14">
        <f t="shared" si="9"/>
        <v>43402</v>
      </c>
      <c r="C41" s="14">
        <f t="shared" si="9"/>
        <v>43403</v>
      </c>
      <c r="D41" s="14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4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14">
        <f t="shared" si="11"/>
        <v>43460</v>
      </c>
      <c r="W41" s="14">
        <f t="shared" si="11"/>
        <v>43461</v>
      </c>
      <c r="X41" s="14">
        <f t="shared" si="11"/>
        <v>43462</v>
      </c>
      <c r="Y41" s="10">
        <f t="shared" si="11"/>
        <v>43463</v>
      </c>
      <c r="Z41" s="10">
        <f t="shared" si="11"/>
        <v>43464</v>
      </c>
    </row>
    <row r="42" spans="1:32" s="1" customFormat="1" ht="15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13">
        <v>2</v>
      </c>
      <c r="E46" s="13">
        <v>3</v>
      </c>
      <c r="F46" s="13">
        <v>4</v>
      </c>
      <c r="G46" s="10">
        <v>5</v>
      </c>
      <c r="H46" s="10">
        <v>6</v>
      </c>
      <c r="T46" s="39"/>
    </row>
    <row r="47" spans="1:32">
      <c r="B47" s="9">
        <v>7</v>
      </c>
      <c r="C47" s="13">
        <v>8</v>
      </c>
      <c r="D47" s="13">
        <v>9</v>
      </c>
      <c r="E47" s="13">
        <v>10</v>
      </c>
      <c r="F47" s="13">
        <v>11</v>
      </c>
      <c r="G47" s="10">
        <v>12</v>
      </c>
      <c r="H47" s="10">
        <v>13</v>
      </c>
    </row>
    <row r="48" spans="1:32">
      <c r="B48" s="20" t="str">
        <f t="shared" ref="B48:H51" si="12">IF(MONTH($T$35)&lt;&gt;MONTH($T$35-(WEEKDAY($T$35,1)-($K$4-1))-IF((WEEKDAY($T$35,1)-($K$4-1))&lt;=0,7,0)+(ROW(B48)-ROW($T$37))*7+(COLUMN(B48)-COLUMN($T$37)+1)),"",$T$35-(WEEKDAY($T$35,1)-($K$4-1))-IF((WEEKDAY($T$35,1)-($K$4-1))&lt;=0,7,0)+(ROW(B48)-ROW($T$37))*7+(COLUMN(B48)-COLUMN($T$37)+1))</f>
        <v/>
      </c>
      <c r="C48" s="20" t="str">
        <f t="shared" si="12"/>
        <v/>
      </c>
      <c r="D48" s="20" t="str">
        <f t="shared" si="12"/>
        <v/>
      </c>
      <c r="E48" s="20" t="str">
        <f t="shared" si="12"/>
        <v/>
      </c>
      <c r="F48" s="20" t="str">
        <f t="shared" si="12"/>
        <v/>
      </c>
      <c r="G48" s="20" t="str">
        <f t="shared" si="12"/>
        <v/>
      </c>
      <c r="H48" s="20" t="str">
        <f t="shared" si="12"/>
        <v/>
      </c>
    </row>
    <row r="49" spans="2:8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</row>
    <row r="50" spans="2:8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</row>
    <row r="51" spans="2:8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43" priority="1" stopIfTrue="1" operator="equal">
      <formula>""</formula>
    </cfRule>
    <cfRule type="cellIs" dxfId="42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79">
    <tabColor theme="5" tint="-0.249977111117893"/>
    <pageSetUpPr fitToPage="1"/>
  </sheetPr>
  <dimension ref="A1:AS51"/>
  <sheetViews>
    <sheetView showGridLines="0" topLeftCell="A4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113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30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07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2019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110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46">
        <f>DATE($B$4,$F$4,1)</f>
        <v>43466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43497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43525</v>
      </c>
      <c r="U8" s="247"/>
      <c r="V8" s="247"/>
      <c r="W8" s="247"/>
      <c r="X8" s="247"/>
      <c r="Y8" s="247"/>
      <c r="Z8" s="248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6">
        <v>1</v>
      </c>
      <c r="B10" s="35"/>
      <c r="C10" s="105">
        <v>1</v>
      </c>
      <c r="D10" s="14">
        <v>2</v>
      </c>
      <c r="E10" s="14">
        <v>3</v>
      </c>
      <c r="F10" s="14">
        <v>4</v>
      </c>
      <c r="G10" s="95">
        <v>5</v>
      </c>
      <c r="H10" s="95">
        <v>6</v>
      </c>
      <c r="I10"/>
      <c r="J10" s="6">
        <v>5</v>
      </c>
      <c r="K10" s="15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0"/>
        <v/>
      </c>
      <c r="M10" s="15" t="str">
        <f t="shared" si="0"/>
        <v/>
      </c>
      <c r="N10" s="35"/>
      <c r="O10" s="14">
        <v>1</v>
      </c>
      <c r="P10" s="95">
        <v>2</v>
      </c>
      <c r="Q10" s="95">
        <v>3</v>
      </c>
      <c r="R10" s="34"/>
      <c r="S10" s="6">
        <v>9</v>
      </c>
      <c r="T10" s="15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1"/>
        <v/>
      </c>
      <c r="V10" s="20" t="str">
        <f t="shared" si="1"/>
        <v/>
      </c>
      <c r="W10" s="35"/>
      <c r="X10" s="14">
        <v>1</v>
      </c>
      <c r="Y10" s="95">
        <v>2</v>
      </c>
      <c r="Z10" s="95">
        <v>3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6">
        <v>2</v>
      </c>
      <c r="B11" s="94">
        <v>7</v>
      </c>
      <c r="C11" s="14">
        <v>8</v>
      </c>
      <c r="D11" s="14">
        <v>9</v>
      </c>
      <c r="E11" s="14">
        <v>10</v>
      </c>
      <c r="F11" s="14">
        <v>11</v>
      </c>
      <c r="G11" s="95">
        <v>12</v>
      </c>
      <c r="H11" s="95">
        <v>13</v>
      </c>
      <c r="I11"/>
      <c r="J11" s="6">
        <v>6</v>
      </c>
      <c r="K11" s="14">
        <v>4</v>
      </c>
      <c r="L11" s="14">
        <v>5</v>
      </c>
      <c r="M11" s="14">
        <v>6</v>
      </c>
      <c r="N11" s="14">
        <v>7</v>
      </c>
      <c r="O11" s="14">
        <v>8</v>
      </c>
      <c r="P11" s="95">
        <v>9</v>
      </c>
      <c r="Q11" s="95">
        <v>10</v>
      </c>
      <c r="R11" s="34"/>
      <c r="S11" s="6">
        <v>10</v>
      </c>
      <c r="T11" s="14">
        <v>4</v>
      </c>
      <c r="U11" s="14">
        <v>5</v>
      </c>
      <c r="V11" s="14">
        <v>6</v>
      </c>
      <c r="W11" s="14">
        <v>7</v>
      </c>
      <c r="X11" s="14">
        <v>8</v>
      </c>
      <c r="Y11" s="95">
        <v>9</v>
      </c>
      <c r="Z11" s="95">
        <v>10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6">
        <v>3</v>
      </c>
      <c r="B12" s="14">
        <v>14</v>
      </c>
      <c r="C12" s="14">
        <v>15</v>
      </c>
      <c r="D12" s="14">
        <v>16</v>
      </c>
      <c r="E12" s="14">
        <v>17</v>
      </c>
      <c r="F12" s="14">
        <v>18</v>
      </c>
      <c r="G12" s="95">
        <v>19</v>
      </c>
      <c r="H12" s="95">
        <v>20</v>
      </c>
      <c r="I12"/>
      <c r="J12" s="6">
        <v>7</v>
      </c>
      <c r="K12" s="14">
        <v>11</v>
      </c>
      <c r="L12" s="14">
        <v>12</v>
      </c>
      <c r="M12" s="14">
        <v>13</v>
      </c>
      <c r="N12" s="9">
        <v>14</v>
      </c>
      <c r="O12" s="9">
        <v>15</v>
      </c>
      <c r="P12" s="95">
        <v>16</v>
      </c>
      <c r="Q12" s="95">
        <v>17</v>
      </c>
      <c r="R12" s="34"/>
      <c r="S12" s="6">
        <v>11</v>
      </c>
      <c r="T12" s="14">
        <v>11</v>
      </c>
      <c r="U12" s="14">
        <v>12</v>
      </c>
      <c r="V12" s="14">
        <v>13</v>
      </c>
      <c r="W12" s="14">
        <v>14</v>
      </c>
      <c r="X12" s="14">
        <v>15</v>
      </c>
      <c r="Y12" s="95">
        <v>16</v>
      </c>
      <c r="Z12" s="95">
        <v>17</v>
      </c>
      <c r="AC12" s="48" t="s">
        <v>25</v>
      </c>
      <c r="AD12" s="48"/>
      <c r="AE12" s="48">
        <f>(AE14-AE11)</f>
        <v>-7</v>
      </c>
      <c r="AS12" s="56"/>
    </row>
    <row r="13" spans="1:45" s="1" customFormat="1" ht="16.5" thickTop="1" thickBot="1">
      <c r="A13" s="6">
        <v>4</v>
      </c>
      <c r="B13" s="14">
        <v>21</v>
      </c>
      <c r="C13" s="14">
        <v>22</v>
      </c>
      <c r="D13" s="14">
        <v>23</v>
      </c>
      <c r="E13" s="14">
        <v>24</v>
      </c>
      <c r="F13" s="14">
        <v>25</v>
      </c>
      <c r="G13" s="95">
        <v>26</v>
      </c>
      <c r="H13" s="95">
        <v>27</v>
      </c>
      <c r="I13"/>
      <c r="J13" s="6">
        <v>8</v>
      </c>
      <c r="K13" s="14">
        <v>18</v>
      </c>
      <c r="L13" s="14">
        <v>19</v>
      </c>
      <c r="M13" s="14">
        <v>20</v>
      </c>
      <c r="N13" s="14">
        <v>21</v>
      </c>
      <c r="O13" s="14">
        <v>22</v>
      </c>
      <c r="P13" s="95">
        <v>23</v>
      </c>
      <c r="Q13" s="95">
        <v>24</v>
      </c>
      <c r="R13" s="34"/>
      <c r="S13" s="6">
        <v>12</v>
      </c>
      <c r="T13" s="14">
        <v>18</v>
      </c>
      <c r="U13" s="14">
        <v>19</v>
      </c>
      <c r="V13" s="14">
        <v>20</v>
      </c>
      <c r="W13" s="14">
        <v>21</v>
      </c>
      <c r="X13" s="14">
        <v>22</v>
      </c>
      <c r="Y13" s="95">
        <v>23</v>
      </c>
      <c r="Z13" s="95">
        <v>24</v>
      </c>
      <c r="AC13" s="50" t="s">
        <v>26</v>
      </c>
      <c r="AD13" s="50"/>
      <c r="AE13" s="48">
        <v>22</v>
      </c>
    </row>
    <row r="14" spans="1:45" s="1" customFormat="1" ht="16.5" thickTop="1" thickBot="1">
      <c r="A14" s="6">
        <v>5</v>
      </c>
      <c r="B14" s="14">
        <v>28</v>
      </c>
      <c r="C14" s="14">
        <v>29</v>
      </c>
      <c r="D14" s="14">
        <v>30</v>
      </c>
      <c r="E14" s="82">
        <v>31</v>
      </c>
      <c r="F14" s="15"/>
      <c r="G14" s="15"/>
      <c r="H14" s="15"/>
      <c r="I14"/>
      <c r="J14" s="6">
        <v>9</v>
      </c>
      <c r="K14" s="14">
        <v>25</v>
      </c>
      <c r="L14" s="14">
        <v>26</v>
      </c>
      <c r="M14" s="14">
        <v>27</v>
      </c>
      <c r="N14" s="82">
        <v>28</v>
      </c>
      <c r="O14" s="15" t="str">
        <f t="shared" si="0"/>
        <v/>
      </c>
      <c r="P14" s="15" t="str">
        <f t="shared" si="0"/>
        <v/>
      </c>
      <c r="Q14" s="15" t="str">
        <f t="shared" si="0"/>
        <v/>
      </c>
      <c r="R14" s="34"/>
      <c r="S14" s="6">
        <v>13</v>
      </c>
      <c r="T14" s="14">
        <v>25</v>
      </c>
      <c r="U14" s="14">
        <v>26</v>
      </c>
      <c r="V14" s="14">
        <v>27</v>
      </c>
      <c r="W14" s="82">
        <v>28</v>
      </c>
      <c r="X14" s="82">
        <v>29</v>
      </c>
      <c r="Y14" s="95">
        <v>30</v>
      </c>
      <c r="Z14" s="95">
        <v>31</v>
      </c>
      <c r="AC14" s="231" t="s">
        <v>108</v>
      </c>
      <c r="AD14" s="231"/>
      <c r="AE14" s="98">
        <f>CONTARPORCOLOR(AC9,B10:Z42)</f>
        <v>211</v>
      </c>
    </row>
    <row r="15" spans="1:45" s="1" customFormat="1" ht="15.75" thickTop="1">
      <c r="B15" s="15"/>
      <c r="C15" s="15"/>
      <c r="D15" s="15"/>
      <c r="E15" s="15"/>
      <c r="F15" s="15"/>
      <c r="G15" s="15"/>
      <c r="H15" s="15"/>
      <c r="I15"/>
      <c r="J15" s="26"/>
      <c r="K15" s="15" t="str">
        <f t="shared" si="0"/>
        <v/>
      </c>
      <c r="L15" s="15" t="str">
        <f t="shared" si="0"/>
        <v/>
      </c>
      <c r="M15" s="15" t="str">
        <f t="shared" si="0"/>
        <v/>
      </c>
      <c r="N15" s="15" t="str">
        <f t="shared" si="0"/>
        <v/>
      </c>
      <c r="O15" s="15" t="str">
        <f t="shared" si="0"/>
        <v/>
      </c>
      <c r="P15" s="15" t="str">
        <f t="shared" si="0"/>
        <v/>
      </c>
      <c r="Q15" s="15" t="str">
        <f t="shared" si="0"/>
        <v/>
      </c>
      <c r="R15" s="34"/>
      <c r="T15" s="15" t="str">
        <f t="shared" si="1"/>
        <v/>
      </c>
      <c r="U15" s="15" t="str">
        <f t="shared" si="1"/>
        <v/>
      </c>
      <c r="V15" s="15" t="str">
        <f t="shared" si="1"/>
        <v/>
      </c>
      <c r="W15" s="15" t="str">
        <f t="shared" si="1"/>
        <v/>
      </c>
      <c r="X15" s="15" t="str">
        <f t="shared" si="1"/>
        <v/>
      </c>
      <c r="Y15" s="15" t="str">
        <f t="shared" si="1"/>
        <v/>
      </c>
      <c r="Z15" s="15" t="str">
        <f t="shared" si="1"/>
        <v/>
      </c>
    </row>
    <row r="16" spans="1:45" s="1" customFormat="1" ht="15">
      <c r="I16"/>
      <c r="J16" s="26"/>
      <c r="R16" s="34"/>
      <c r="AC16" s="232"/>
      <c r="AD16" s="232"/>
      <c r="AE16" s="232"/>
    </row>
    <row r="17" spans="1:32" s="1" customFormat="1" ht="15">
      <c r="B17" s="246">
        <f>DATE(YEAR(T8+35),MONTH(T8+35),1)</f>
        <v>43556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43586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43617</v>
      </c>
      <c r="U17" s="247"/>
      <c r="V17" s="247"/>
      <c r="W17" s="247"/>
      <c r="X17" s="247"/>
      <c r="Y17" s="247"/>
      <c r="Z17" s="248"/>
      <c r="AC17" s="52">
        <v>2018</v>
      </c>
      <c r="AD17" s="233">
        <v>0</v>
      </c>
      <c r="AE17" s="234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2019</v>
      </c>
      <c r="AD18" s="233">
        <v>30</v>
      </c>
      <c r="AE18" s="234"/>
    </row>
    <row r="19" spans="1:32" s="1" customFormat="1" ht="15.75" thickBot="1">
      <c r="B19" s="15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>43556</v>
      </c>
      <c r="C19" s="15">
        <f t="shared" si="2"/>
        <v>43557</v>
      </c>
      <c r="D19" s="15">
        <f t="shared" si="2"/>
        <v>43558</v>
      </c>
      <c r="E19" s="15">
        <f t="shared" si="2"/>
        <v>43559</v>
      </c>
      <c r="F19" s="15">
        <f t="shared" si="2"/>
        <v>43560</v>
      </c>
      <c r="G19" s="95">
        <f t="shared" si="2"/>
        <v>43561</v>
      </c>
      <c r="H19" s="95"/>
      <c r="I19"/>
      <c r="J19" s="6">
        <v>18</v>
      </c>
      <c r="K19" s="35"/>
      <c r="L19" s="35"/>
      <c r="M19" s="94">
        <v>1</v>
      </c>
      <c r="N19" s="14">
        <v>2</v>
      </c>
      <c r="O19" s="14">
        <v>3</v>
      </c>
      <c r="P19" s="95">
        <v>4</v>
      </c>
      <c r="Q19" s="95">
        <v>5</v>
      </c>
      <c r="R19" s="27"/>
      <c r="S19" s="6">
        <v>22</v>
      </c>
      <c r="T19" s="15" t="str">
        <f t="shared" ref="T19:Z24" si="3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3"/>
        <v/>
      </c>
      <c r="V19" s="15" t="str">
        <f t="shared" si="3"/>
        <v/>
      </c>
      <c r="W19" s="15" t="str">
        <f t="shared" si="3"/>
        <v/>
      </c>
      <c r="X19" s="35"/>
      <c r="Y19" s="95">
        <v>1</v>
      </c>
      <c r="Z19" s="95">
        <v>2</v>
      </c>
      <c r="AC19" s="108" t="s">
        <v>22</v>
      </c>
      <c r="AD19" s="237">
        <f>AD18+AD17</f>
        <v>30</v>
      </c>
      <c r="AE19" s="237"/>
    </row>
    <row r="20" spans="1:32" s="1" customFormat="1" ht="16.5" thickTop="1" thickBot="1">
      <c r="A20" s="6">
        <v>14</v>
      </c>
      <c r="B20" s="14">
        <v>1</v>
      </c>
      <c r="C20" s="14">
        <v>2</v>
      </c>
      <c r="D20" s="14">
        <v>3</v>
      </c>
      <c r="E20" s="14">
        <v>4</v>
      </c>
      <c r="F20" s="14">
        <v>5</v>
      </c>
      <c r="G20" s="95">
        <v>6</v>
      </c>
      <c r="H20" s="95">
        <v>7</v>
      </c>
      <c r="I20"/>
      <c r="J20" s="6">
        <v>19</v>
      </c>
      <c r="K20" s="82">
        <v>6</v>
      </c>
      <c r="L20" s="82">
        <v>7</v>
      </c>
      <c r="M20" s="82">
        <v>8</v>
      </c>
      <c r="N20" s="82">
        <v>9</v>
      </c>
      <c r="O20" s="82">
        <v>10</v>
      </c>
      <c r="P20" s="95">
        <v>11</v>
      </c>
      <c r="Q20" s="95">
        <v>12</v>
      </c>
      <c r="R20" s="27"/>
      <c r="S20" s="6">
        <v>23</v>
      </c>
      <c r="T20" s="14">
        <v>3</v>
      </c>
      <c r="U20" s="14">
        <v>4</v>
      </c>
      <c r="V20" s="14">
        <v>5</v>
      </c>
      <c r="W20" s="14">
        <v>6</v>
      </c>
      <c r="X20" s="14">
        <v>7</v>
      </c>
      <c r="Y20" s="95">
        <v>8</v>
      </c>
      <c r="Z20" s="95">
        <v>9</v>
      </c>
    </row>
    <row r="21" spans="1:32" s="1" customFormat="1" ht="16.5" thickTop="1" thickBot="1">
      <c r="A21" s="6">
        <v>15</v>
      </c>
      <c r="B21" s="14">
        <v>8</v>
      </c>
      <c r="C21" s="14">
        <v>9</v>
      </c>
      <c r="D21" s="14">
        <v>10</v>
      </c>
      <c r="E21" s="14">
        <v>11</v>
      </c>
      <c r="F21" s="14">
        <v>12</v>
      </c>
      <c r="G21" s="95">
        <v>13</v>
      </c>
      <c r="H21" s="95">
        <v>14</v>
      </c>
      <c r="I21"/>
      <c r="J21" s="6">
        <v>20</v>
      </c>
      <c r="K21" s="94">
        <v>13</v>
      </c>
      <c r="L21" s="82">
        <v>14</v>
      </c>
      <c r="M21" s="82">
        <v>15</v>
      </c>
      <c r="N21" s="82">
        <v>16</v>
      </c>
      <c r="O21" s="82">
        <v>17</v>
      </c>
      <c r="P21" s="95">
        <v>18</v>
      </c>
      <c r="Q21" s="95">
        <v>19</v>
      </c>
      <c r="R21" s="27"/>
      <c r="S21" s="6">
        <v>24</v>
      </c>
      <c r="T21" s="14">
        <v>10</v>
      </c>
      <c r="U21" s="14">
        <v>11</v>
      </c>
      <c r="V21" s="14">
        <v>12</v>
      </c>
      <c r="W21" s="14">
        <v>13</v>
      </c>
      <c r="X21" s="14">
        <v>14</v>
      </c>
      <c r="Y21" s="95">
        <v>15</v>
      </c>
      <c r="Z21" s="95">
        <v>16</v>
      </c>
    </row>
    <row r="22" spans="1:32" s="1" customFormat="1" ht="16.5" thickTop="1" thickBot="1">
      <c r="A22" s="6">
        <v>16</v>
      </c>
      <c r="B22" s="14">
        <v>15</v>
      </c>
      <c r="C22" s="14">
        <v>16</v>
      </c>
      <c r="D22" s="14">
        <v>17</v>
      </c>
      <c r="E22" s="94">
        <v>18</v>
      </c>
      <c r="F22" s="94">
        <v>19</v>
      </c>
      <c r="G22" s="95">
        <v>20</v>
      </c>
      <c r="H22" s="95">
        <v>21</v>
      </c>
      <c r="I22"/>
      <c r="J22" s="6">
        <v>21</v>
      </c>
      <c r="K22" s="82">
        <v>20</v>
      </c>
      <c r="L22" s="82">
        <v>21</v>
      </c>
      <c r="M22" s="82">
        <v>22</v>
      </c>
      <c r="N22" s="82">
        <v>23</v>
      </c>
      <c r="O22" s="82">
        <v>24</v>
      </c>
      <c r="P22" s="95">
        <v>25</v>
      </c>
      <c r="Q22" s="95">
        <v>26</v>
      </c>
      <c r="R22" s="27"/>
      <c r="S22" s="6">
        <v>25</v>
      </c>
      <c r="T22" s="14">
        <v>17</v>
      </c>
      <c r="U22" s="14">
        <v>18</v>
      </c>
      <c r="V22" s="14">
        <v>19</v>
      </c>
      <c r="W22" s="14">
        <v>20</v>
      </c>
      <c r="X22" s="14">
        <v>21</v>
      </c>
      <c r="Y22" s="95">
        <v>22</v>
      </c>
      <c r="Z22" s="95">
        <v>23</v>
      </c>
      <c r="AC22" s="232" t="s">
        <v>28</v>
      </c>
      <c r="AD22" s="232"/>
      <c r="AE22" s="232"/>
    </row>
    <row r="23" spans="1:32" s="1" customFormat="1" ht="16.5" thickTop="1" thickBot="1">
      <c r="A23" s="6">
        <v>17</v>
      </c>
      <c r="B23" s="114">
        <v>22</v>
      </c>
      <c r="C23" s="103">
        <v>23</v>
      </c>
      <c r="D23" s="93">
        <v>24</v>
      </c>
      <c r="E23" s="93">
        <v>25</v>
      </c>
      <c r="F23" s="93">
        <v>26</v>
      </c>
      <c r="G23" s="95">
        <v>27</v>
      </c>
      <c r="H23" s="95">
        <v>28</v>
      </c>
      <c r="I23"/>
      <c r="J23" s="6">
        <v>22</v>
      </c>
      <c r="K23" s="82">
        <v>27</v>
      </c>
      <c r="L23" s="82">
        <v>28</v>
      </c>
      <c r="M23" s="82">
        <v>29</v>
      </c>
      <c r="N23" s="82">
        <v>30</v>
      </c>
      <c r="O23" s="82">
        <v>31</v>
      </c>
      <c r="P23" s="15"/>
      <c r="Q23" s="15"/>
      <c r="R23" s="27"/>
      <c r="S23" s="6">
        <v>26</v>
      </c>
      <c r="T23" s="14">
        <v>24</v>
      </c>
      <c r="U23" s="14">
        <v>25</v>
      </c>
      <c r="V23" s="14">
        <v>26</v>
      </c>
      <c r="W23" s="14">
        <v>27</v>
      </c>
      <c r="X23" s="14">
        <v>28</v>
      </c>
      <c r="Y23" s="95">
        <v>29</v>
      </c>
      <c r="Z23" s="95">
        <v>30</v>
      </c>
      <c r="AC23" s="48">
        <v>2019</v>
      </c>
      <c r="AD23" s="237">
        <f>CONTARPORCOLOR(AC8,B10:Z51)</f>
        <v>27</v>
      </c>
      <c r="AE23" s="237"/>
    </row>
    <row r="24" spans="1:32" s="1" customFormat="1" ht="16.5" thickTop="1" thickBot="1">
      <c r="A24" s="6">
        <v>18</v>
      </c>
      <c r="B24" s="92">
        <v>29</v>
      </c>
      <c r="C24" s="92">
        <v>30</v>
      </c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5" t="str">
        <f t="shared" si="2"/>
        <v/>
      </c>
      <c r="H24" s="15" t="str">
        <f t="shared" si="2"/>
        <v/>
      </c>
      <c r="I24"/>
      <c r="J24" s="26"/>
      <c r="K24" s="15"/>
      <c r="L24" s="15"/>
      <c r="M24" s="15"/>
      <c r="N24" s="15"/>
      <c r="O24" s="15"/>
      <c r="P24" s="15"/>
      <c r="Q24" s="15"/>
      <c r="R24" s="27"/>
      <c r="T24" s="15" t="str">
        <f t="shared" si="3"/>
        <v/>
      </c>
      <c r="U24" s="15" t="str">
        <f t="shared" si="3"/>
        <v/>
      </c>
      <c r="V24" s="15" t="str">
        <f t="shared" si="3"/>
        <v/>
      </c>
      <c r="W24" s="15" t="str">
        <f t="shared" si="3"/>
        <v/>
      </c>
      <c r="X24" s="15" t="str">
        <f t="shared" si="3"/>
        <v/>
      </c>
      <c r="Y24" s="15" t="str">
        <f t="shared" si="3"/>
        <v/>
      </c>
      <c r="Z24" s="15" t="str">
        <f t="shared" si="3"/>
        <v/>
      </c>
      <c r="AC24" s="98" t="s">
        <v>126</v>
      </c>
      <c r="AD24" s="231">
        <f>AD19-AD23</f>
        <v>3</v>
      </c>
      <c r="AE24" s="231"/>
    </row>
    <row r="25" spans="1:32" s="1" customFormat="1" ht="15.75" thickTop="1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43647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43678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43709</v>
      </c>
      <c r="U26" s="247"/>
      <c r="V26" s="247"/>
      <c r="W26" s="247"/>
      <c r="X26" s="247"/>
      <c r="Y26" s="247"/>
      <c r="Z26" s="248"/>
      <c r="AC26" s="53" t="s">
        <v>29</v>
      </c>
      <c r="AD26" s="80" t="s">
        <v>30</v>
      </c>
      <c r="AE26" s="80" t="s">
        <v>31</v>
      </c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53" t="s">
        <v>32</v>
      </c>
      <c r="AD27" s="80">
        <f>AE14*8</f>
        <v>1688</v>
      </c>
      <c r="AE27" s="80" t="s">
        <v>109</v>
      </c>
    </row>
    <row r="28" spans="1:32" s="1" customFormat="1" ht="15.75" thickBot="1">
      <c r="A28" s="6">
        <v>26</v>
      </c>
      <c r="B28" s="15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>43647</v>
      </c>
      <c r="C28" s="15">
        <f t="shared" si="4"/>
        <v>43648</v>
      </c>
      <c r="D28" s="15">
        <f t="shared" si="4"/>
        <v>43649</v>
      </c>
      <c r="E28" s="15">
        <f t="shared" si="4"/>
        <v>43650</v>
      </c>
      <c r="F28" s="15">
        <f t="shared" si="4"/>
        <v>43651</v>
      </c>
      <c r="G28" s="95">
        <f t="shared" si="4"/>
        <v>43652</v>
      </c>
      <c r="H28" s="95"/>
      <c r="I28"/>
      <c r="J28" s="6">
        <v>31</v>
      </c>
      <c r="K28" s="15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5"/>
        <v/>
      </c>
      <c r="M28" s="35"/>
      <c r="N28" s="82">
        <v>1</v>
      </c>
      <c r="O28" s="82">
        <v>2</v>
      </c>
      <c r="P28" s="95">
        <v>3</v>
      </c>
      <c r="Q28" s="95">
        <v>4</v>
      </c>
      <c r="R28" s="27"/>
      <c r="S28" s="6">
        <v>35</v>
      </c>
      <c r="T28" s="15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6"/>
        <v/>
      </c>
      <c r="V28" s="15" t="str">
        <f t="shared" si="6"/>
        <v/>
      </c>
      <c r="W28" s="15" t="str">
        <f t="shared" si="6"/>
        <v/>
      </c>
      <c r="X28" s="35" t="str">
        <f t="shared" si="6"/>
        <v/>
      </c>
      <c r="Y28" s="95"/>
      <c r="Z28" s="95">
        <v>1</v>
      </c>
      <c r="AC28" s="49"/>
      <c r="AD28" s="81"/>
      <c r="AE28" s="81"/>
    </row>
    <row r="29" spans="1:32" s="1" customFormat="1" ht="16.5" thickTop="1" thickBot="1">
      <c r="A29" s="6">
        <v>27</v>
      </c>
      <c r="B29" s="14">
        <v>1</v>
      </c>
      <c r="C29" s="14">
        <v>2</v>
      </c>
      <c r="D29" s="14">
        <v>3</v>
      </c>
      <c r="E29" s="14">
        <v>4</v>
      </c>
      <c r="F29" s="14">
        <v>5</v>
      </c>
      <c r="G29" s="95">
        <v>6</v>
      </c>
      <c r="H29" s="95">
        <v>7</v>
      </c>
      <c r="I29"/>
      <c r="J29" s="6">
        <v>32</v>
      </c>
      <c r="K29" s="9">
        <v>5</v>
      </c>
      <c r="L29" s="9">
        <v>6</v>
      </c>
      <c r="M29" s="9">
        <v>7</v>
      </c>
      <c r="N29" s="9">
        <v>8</v>
      </c>
      <c r="O29" s="9">
        <v>9</v>
      </c>
      <c r="P29" s="95">
        <v>10</v>
      </c>
      <c r="Q29" s="95">
        <v>11</v>
      </c>
      <c r="R29" s="27"/>
      <c r="S29" s="6">
        <v>36</v>
      </c>
      <c r="T29" s="14">
        <v>2</v>
      </c>
      <c r="U29" s="14">
        <v>3</v>
      </c>
      <c r="V29" s="14">
        <v>4</v>
      </c>
      <c r="W29" s="14">
        <v>5</v>
      </c>
      <c r="X29" s="14">
        <v>6</v>
      </c>
      <c r="Y29" s="95">
        <v>7</v>
      </c>
      <c r="Z29" s="95">
        <v>8</v>
      </c>
      <c r="AC29" s="49"/>
      <c r="AD29" s="80"/>
      <c r="AE29" s="80"/>
      <c r="AF29" s="32"/>
    </row>
    <row r="30" spans="1:32" s="1" customFormat="1" ht="16.5" thickTop="1" thickBot="1">
      <c r="A30" s="6">
        <v>28</v>
      </c>
      <c r="B30" s="14">
        <v>8</v>
      </c>
      <c r="C30" s="14">
        <v>9</v>
      </c>
      <c r="D30" s="14">
        <v>10</v>
      </c>
      <c r="E30" s="14">
        <v>11</v>
      </c>
      <c r="F30" s="14">
        <v>12</v>
      </c>
      <c r="G30" s="95">
        <v>13</v>
      </c>
      <c r="H30" s="95">
        <v>14</v>
      </c>
      <c r="I30"/>
      <c r="J30" s="6">
        <v>33</v>
      </c>
      <c r="K30" s="82">
        <v>12</v>
      </c>
      <c r="L30" s="82">
        <v>13</v>
      </c>
      <c r="M30" s="82">
        <v>14</v>
      </c>
      <c r="N30" s="94">
        <v>15</v>
      </c>
      <c r="O30" s="82">
        <v>16</v>
      </c>
      <c r="P30" s="95">
        <v>17</v>
      </c>
      <c r="Q30" s="95">
        <v>18</v>
      </c>
      <c r="R30" s="27"/>
      <c r="S30" s="6">
        <v>37</v>
      </c>
      <c r="T30" s="104">
        <v>9</v>
      </c>
      <c r="U30" s="115">
        <v>10</v>
      </c>
      <c r="V30" s="115">
        <v>11</v>
      </c>
      <c r="W30" s="115">
        <v>12</v>
      </c>
      <c r="X30" s="115">
        <v>13</v>
      </c>
      <c r="Y30" s="96">
        <v>14</v>
      </c>
      <c r="Z30" s="96">
        <f>Z29 + Z28</f>
        <v>9</v>
      </c>
      <c r="AC30" s="49"/>
      <c r="AD30" s="49"/>
      <c r="AE30" s="49"/>
    </row>
    <row r="31" spans="1:32" s="1" customFormat="1" ht="16.5" thickTop="1" thickBot="1">
      <c r="A31" s="6">
        <v>29</v>
      </c>
      <c r="B31" s="116">
        <v>15</v>
      </c>
      <c r="C31" s="116">
        <v>16</v>
      </c>
      <c r="D31" s="116">
        <v>17</v>
      </c>
      <c r="E31" s="116">
        <v>18</v>
      </c>
      <c r="F31" s="116">
        <v>19</v>
      </c>
      <c r="G31" s="95">
        <v>20</v>
      </c>
      <c r="H31" s="95">
        <v>21</v>
      </c>
      <c r="I31"/>
      <c r="J31" s="6">
        <v>34</v>
      </c>
      <c r="K31" s="14">
        <v>19</v>
      </c>
      <c r="L31" s="14">
        <v>20</v>
      </c>
      <c r="M31" s="14">
        <v>21</v>
      </c>
      <c r="N31" s="14">
        <v>22</v>
      </c>
      <c r="O31" s="14">
        <v>23</v>
      </c>
      <c r="P31" s="95">
        <v>24</v>
      </c>
      <c r="Q31" s="95">
        <v>25</v>
      </c>
      <c r="R31" s="27"/>
      <c r="S31" s="6">
        <v>38</v>
      </c>
      <c r="T31" s="113">
        <v>16</v>
      </c>
      <c r="U31" s="113">
        <v>17</v>
      </c>
      <c r="V31" s="113">
        <v>18</v>
      </c>
      <c r="W31" s="113">
        <v>19</v>
      </c>
      <c r="X31" s="113">
        <v>20</v>
      </c>
      <c r="Y31" s="97">
        <v>21</v>
      </c>
      <c r="Z31" s="97">
        <v>22</v>
      </c>
      <c r="AC31" s="49"/>
      <c r="AD31" s="49"/>
      <c r="AE31" s="49"/>
    </row>
    <row r="32" spans="1:32" s="1" customFormat="1" ht="16.5" thickTop="1" thickBot="1">
      <c r="A32" s="6">
        <v>30</v>
      </c>
      <c r="B32" s="116">
        <v>22</v>
      </c>
      <c r="C32" s="116">
        <v>23</v>
      </c>
      <c r="D32" s="116">
        <v>24</v>
      </c>
      <c r="E32" s="116">
        <v>25</v>
      </c>
      <c r="F32" s="116">
        <v>26</v>
      </c>
      <c r="G32" s="95">
        <v>27</v>
      </c>
      <c r="H32" s="95">
        <v>28</v>
      </c>
      <c r="I32"/>
      <c r="J32" s="6">
        <v>35</v>
      </c>
      <c r="K32" s="14">
        <v>26</v>
      </c>
      <c r="L32" s="14">
        <v>27</v>
      </c>
      <c r="M32" s="14">
        <v>28</v>
      </c>
      <c r="N32" s="14">
        <v>29</v>
      </c>
      <c r="O32" s="14">
        <v>30</v>
      </c>
      <c r="P32" s="95">
        <v>31</v>
      </c>
      <c r="Q32" s="95" t="str">
        <f t="shared" si="5"/>
        <v/>
      </c>
      <c r="R32" s="27"/>
      <c r="S32" s="6">
        <v>39</v>
      </c>
      <c r="T32" s="14">
        <v>23</v>
      </c>
      <c r="U32" s="14">
        <v>24</v>
      </c>
      <c r="V32" s="14">
        <v>25</v>
      </c>
      <c r="W32" s="14">
        <v>26</v>
      </c>
      <c r="X32" s="14">
        <v>27</v>
      </c>
      <c r="Y32" s="95">
        <v>28</v>
      </c>
      <c r="Z32" s="95">
        <v>29</v>
      </c>
    </row>
    <row r="33" spans="1:32" s="1" customFormat="1" ht="16.5" thickTop="1" thickBot="1">
      <c r="A33" s="6">
        <v>31</v>
      </c>
      <c r="B33" s="82">
        <v>29</v>
      </c>
      <c r="C33" s="82">
        <v>30</v>
      </c>
      <c r="D33" s="82">
        <v>31</v>
      </c>
      <c r="E33" s="15" t="str">
        <f t="shared" si="4"/>
        <v/>
      </c>
      <c r="F33" s="15" t="str">
        <f t="shared" si="4"/>
        <v/>
      </c>
      <c r="G33" s="15" t="str">
        <f t="shared" si="4"/>
        <v/>
      </c>
      <c r="H33" s="35" t="str">
        <f t="shared" si="4"/>
        <v/>
      </c>
      <c r="I33"/>
      <c r="J33" s="26"/>
      <c r="K33" s="15" t="str">
        <f t="shared" si="5"/>
        <v/>
      </c>
      <c r="L33" s="15" t="str">
        <f t="shared" si="5"/>
        <v/>
      </c>
      <c r="M33" s="15" t="str">
        <f t="shared" si="5"/>
        <v/>
      </c>
      <c r="N33" s="15" t="str">
        <f t="shared" si="5"/>
        <v/>
      </c>
      <c r="O33" s="15" t="str">
        <f t="shared" si="5"/>
        <v/>
      </c>
      <c r="P33" s="15" t="str">
        <f t="shared" si="5"/>
        <v/>
      </c>
      <c r="Q33" s="15" t="str">
        <f t="shared" si="5"/>
        <v/>
      </c>
      <c r="R33" s="27"/>
      <c r="T33" s="82">
        <v>30</v>
      </c>
      <c r="U33" s="15"/>
      <c r="V33" s="15" t="str">
        <f t="shared" si="6"/>
        <v/>
      </c>
      <c r="W33" s="15" t="str">
        <f t="shared" si="6"/>
        <v/>
      </c>
      <c r="X33" s="15" t="str">
        <f t="shared" si="6"/>
        <v/>
      </c>
      <c r="Y33" s="15" t="str">
        <f t="shared" si="6"/>
        <v/>
      </c>
      <c r="Z33" s="15" t="str">
        <f t="shared" si="6"/>
        <v/>
      </c>
    </row>
    <row r="34" spans="1:32" s="1" customFormat="1" ht="15.75" thickTop="1">
      <c r="I34"/>
      <c r="J34" s="26"/>
      <c r="R34" s="27"/>
    </row>
    <row r="35" spans="1:32" s="1" customFormat="1" ht="15">
      <c r="B35" s="246">
        <f>DATE(YEAR(T26+35),MONTH(T26+35),1)</f>
        <v>43739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43770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43800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.75" thickBot="1">
      <c r="A37" s="6">
        <v>40</v>
      </c>
      <c r="B37" s="35"/>
      <c r="C37" s="14">
        <v>1</v>
      </c>
      <c r="D37" s="14">
        <v>2</v>
      </c>
      <c r="E37" s="14">
        <v>3</v>
      </c>
      <c r="F37" s="14">
        <v>4</v>
      </c>
      <c r="G37" s="95">
        <v>5</v>
      </c>
      <c r="H37" s="95">
        <v>6</v>
      </c>
      <c r="I37"/>
      <c r="J37" s="6">
        <v>44</v>
      </c>
      <c r="K37" s="15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7"/>
        <v/>
      </c>
      <c r="M37" s="35" t="str">
        <f t="shared" si="7"/>
        <v/>
      </c>
      <c r="N37" s="35"/>
      <c r="O37" s="94">
        <v>1</v>
      </c>
      <c r="P37" s="95">
        <v>2</v>
      </c>
      <c r="Q37" s="95">
        <v>3</v>
      </c>
      <c r="R37" s="27"/>
      <c r="S37" s="6">
        <v>48</v>
      </c>
      <c r="T37" s="15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8"/>
        <v/>
      </c>
      <c r="V37" s="15" t="str">
        <f t="shared" si="8"/>
        <v/>
      </c>
      <c r="W37" s="15" t="str">
        <f t="shared" si="8"/>
        <v/>
      </c>
      <c r="X37" s="15" t="str">
        <f t="shared" si="8"/>
        <v/>
      </c>
      <c r="Y37" s="95"/>
      <c r="Z37" s="95">
        <v>1</v>
      </c>
    </row>
    <row r="38" spans="1:32" s="1" customFormat="1" ht="16.5" thickTop="1" thickBot="1">
      <c r="A38" s="6">
        <v>41</v>
      </c>
      <c r="B38" s="14">
        <v>7</v>
      </c>
      <c r="C38" s="14">
        <v>8</v>
      </c>
      <c r="D38" s="14">
        <v>9</v>
      </c>
      <c r="E38" s="14">
        <v>10</v>
      </c>
      <c r="F38" s="14">
        <v>11</v>
      </c>
      <c r="G38" s="94">
        <v>12</v>
      </c>
      <c r="H38" s="95">
        <v>13</v>
      </c>
      <c r="I38"/>
      <c r="J38" s="6">
        <v>45</v>
      </c>
      <c r="K38" s="14">
        <v>4</v>
      </c>
      <c r="L38" s="14">
        <v>5</v>
      </c>
      <c r="M38" s="14">
        <v>6</v>
      </c>
      <c r="N38" s="14">
        <v>7</v>
      </c>
      <c r="O38" s="14">
        <v>8</v>
      </c>
      <c r="P38" s="95">
        <v>9</v>
      </c>
      <c r="Q38" s="95">
        <v>10</v>
      </c>
      <c r="R38" s="27"/>
      <c r="S38" s="6">
        <v>49</v>
      </c>
      <c r="T38" s="14">
        <v>2</v>
      </c>
      <c r="U38" s="14">
        <v>3</v>
      </c>
      <c r="V38" s="14">
        <v>4</v>
      </c>
      <c r="W38" s="14">
        <v>5</v>
      </c>
      <c r="X38" s="94">
        <v>6</v>
      </c>
      <c r="Y38" s="95">
        <v>7</v>
      </c>
      <c r="Z38" s="95">
        <v>8</v>
      </c>
    </row>
    <row r="39" spans="1:32" s="1" customFormat="1" ht="16.5" thickTop="1" thickBot="1">
      <c r="A39" s="6">
        <v>42</v>
      </c>
      <c r="B39" s="14">
        <v>14</v>
      </c>
      <c r="C39" s="14">
        <v>15</v>
      </c>
      <c r="D39" s="14">
        <v>16</v>
      </c>
      <c r="E39" s="14">
        <v>17</v>
      </c>
      <c r="F39" s="14">
        <v>18</v>
      </c>
      <c r="G39" s="95">
        <v>19</v>
      </c>
      <c r="H39" s="95">
        <v>20</v>
      </c>
      <c r="I39"/>
      <c r="J39" s="6">
        <v>46</v>
      </c>
      <c r="K39" s="14">
        <v>11</v>
      </c>
      <c r="L39" s="14">
        <v>12</v>
      </c>
      <c r="M39" s="14">
        <v>13</v>
      </c>
      <c r="N39" s="14">
        <v>14</v>
      </c>
      <c r="O39" s="14">
        <v>15</v>
      </c>
      <c r="P39" s="95">
        <v>16</v>
      </c>
      <c r="Q39" s="95">
        <v>17</v>
      </c>
      <c r="R39" s="27"/>
      <c r="S39" s="6">
        <v>50</v>
      </c>
      <c r="T39" s="94">
        <v>9</v>
      </c>
      <c r="U39" s="14">
        <v>10</v>
      </c>
      <c r="V39" s="14">
        <v>11</v>
      </c>
      <c r="W39" s="14">
        <v>12</v>
      </c>
      <c r="X39" s="14">
        <v>13</v>
      </c>
      <c r="Y39" s="95">
        <v>14</v>
      </c>
      <c r="Z39" s="95">
        <v>15</v>
      </c>
    </row>
    <row r="40" spans="1:32" s="1" customFormat="1" ht="16.5" thickTop="1" thickBot="1">
      <c r="A40" s="6">
        <v>43</v>
      </c>
      <c r="B40" s="9">
        <v>21</v>
      </c>
      <c r="C40" s="9">
        <v>22</v>
      </c>
      <c r="D40" s="9">
        <v>23</v>
      </c>
      <c r="E40" s="9">
        <v>24</v>
      </c>
      <c r="F40" s="9">
        <v>25</v>
      </c>
      <c r="G40" s="95">
        <v>26</v>
      </c>
      <c r="H40" s="95">
        <v>27</v>
      </c>
      <c r="I40"/>
      <c r="J40" s="6">
        <v>47</v>
      </c>
      <c r="K40" s="14">
        <v>18</v>
      </c>
      <c r="L40" s="14">
        <v>19</v>
      </c>
      <c r="M40" s="14">
        <v>20</v>
      </c>
      <c r="N40" s="14">
        <v>21</v>
      </c>
      <c r="O40" s="14">
        <v>22</v>
      </c>
      <c r="P40" s="95">
        <v>23</v>
      </c>
      <c r="Q40" s="95">
        <v>24</v>
      </c>
      <c r="R40" s="27"/>
      <c r="S40" s="6">
        <v>51</v>
      </c>
      <c r="T40" s="82">
        <v>16</v>
      </c>
      <c r="U40" s="82">
        <v>17</v>
      </c>
      <c r="V40" s="82">
        <v>18</v>
      </c>
      <c r="W40" s="82">
        <v>19</v>
      </c>
      <c r="X40" s="82">
        <v>20</v>
      </c>
      <c r="Y40" s="95">
        <v>21</v>
      </c>
      <c r="Z40" s="95">
        <v>22</v>
      </c>
    </row>
    <row r="41" spans="1:32" s="1" customFormat="1" ht="16.5" thickTop="1" thickBot="1">
      <c r="A41" s="6">
        <v>44</v>
      </c>
      <c r="B41" s="14">
        <v>28</v>
      </c>
      <c r="C41" s="14">
        <v>29</v>
      </c>
      <c r="D41" s="14">
        <v>30</v>
      </c>
      <c r="E41" s="14">
        <v>31</v>
      </c>
      <c r="F41" s="95"/>
      <c r="G41" s="95"/>
      <c r="H41" s="95"/>
      <c r="I41"/>
      <c r="J41" s="6">
        <v>48</v>
      </c>
      <c r="K41" s="14">
        <v>25</v>
      </c>
      <c r="L41" s="14">
        <v>26</v>
      </c>
      <c r="M41" s="14">
        <v>27</v>
      </c>
      <c r="N41" s="14">
        <v>28</v>
      </c>
      <c r="O41" s="14">
        <v>29</v>
      </c>
      <c r="P41" s="95">
        <v>30</v>
      </c>
      <c r="Q41" s="95" t="str">
        <f t="shared" si="7"/>
        <v/>
      </c>
      <c r="R41" s="27"/>
      <c r="S41" s="6">
        <v>52</v>
      </c>
      <c r="T41" s="9">
        <v>23</v>
      </c>
      <c r="U41" s="9">
        <v>24</v>
      </c>
      <c r="V41" s="94">
        <v>25</v>
      </c>
      <c r="W41" s="9">
        <v>26</v>
      </c>
      <c r="X41" s="9">
        <v>27</v>
      </c>
      <c r="Y41" s="95">
        <v>28</v>
      </c>
      <c r="Z41" s="95">
        <v>29</v>
      </c>
    </row>
    <row r="42" spans="1:32" s="1" customFormat="1" ht="15.75" thickTop="1">
      <c r="B42" s="15"/>
      <c r="C42" s="15"/>
      <c r="D42" s="15"/>
      <c r="E42" s="15"/>
      <c r="F42" s="15"/>
      <c r="G42" s="15"/>
      <c r="H42" s="15"/>
      <c r="I42"/>
      <c r="J42" s="26"/>
      <c r="K42" s="15" t="str">
        <f t="shared" si="7"/>
        <v/>
      </c>
      <c r="L42" s="15" t="str">
        <f t="shared" si="7"/>
        <v/>
      </c>
      <c r="M42" s="15" t="str">
        <f t="shared" si="7"/>
        <v/>
      </c>
      <c r="N42" s="15" t="str">
        <f t="shared" si="7"/>
        <v/>
      </c>
      <c r="O42" s="15" t="str">
        <f t="shared" si="7"/>
        <v/>
      </c>
      <c r="P42" s="15" t="str">
        <f t="shared" si="7"/>
        <v/>
      </c>
      <c r="Q42" s="15" t="str">
        <f t="shared" si="7"/>
        <v/>
      </c>
      <c r="R42" s="27"/>
      <c r="S42" s="38">
        <v>53</v>
      </c>
      <c r="T42" s="82">
        <v>30</v>
      </c>
      <c r="U42" s="9">
        <v>31</v>
      </c>
      <c r="V42" s="15" t="str">
        <f t="shared" si="8"/>
        <v/>
      </c>
      <c r="W42" s="15" t="str">
        <f t="shared" si="8"/>
        <v/>
      </c>
      <c r="X42" s="15" t="str">
        <f t="shared" si="8"/>
        <v/>
      </c>
      <c r="Y42" s="15" t="str">
        <f t="shared" si="8"/>
        <v/>
      </c>
      <c r="Z42" s="15" t="str">
        <f t="shared" si="8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>
        <v>1</v>
      </c>
      <c r="E46" s="82">
        <v>2</v>
      </c>
      <c r="F46" s="82">
        <v>3</v>
      </c>
      <c r="G46" s="95">
        <v>4</v>
      </c>
      <c r="H46" s="95">
        <v>5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6</v>
      </c>
      <c r="C47" s="82">
        <v>7</v>
      </c>
      <c r="D47" s="82">
        <v>8</v>
      </c>
      <c r="E47" s="82">
        <v>9</v>
      </c>
      <c r="F47" s="82">
        <v>10</v>
      </c>
      <c r="G47" s="95">
        <v>11</v>
      </c>
      <c r="H47" s="95">
        <v>12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41" priority="1" stopIfTrue="1" operator="equal">
      <formula>""</formula>
    </cfRule>
    <cfRule type="cellIs" dxfId="40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21A9C-24A0-4C3F-9765-776A8751C0A0}">
  <sheetPr codeName="Hoja140">
    <tabColor rgb="FF7030A0"/>
    <pageSetUpPr fitToPage="1"/>
  </sheetPr>
  <dimension ref="A1:AS51"/>
  <sheetViews>
    <sheetView showGridLines="0" topLeftCell="A4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276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157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58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93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2022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277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91"/>
      <c r="AD7" s="41" t="s">
        <v>6</v>
      </c>
      <c r="AE7" s="42"/>
    </row>
    <row r="8" spans="1:45" s="1" customFormat="1" ht="15">
      <c r="B8" s="228">
        <f>DATE($B$4,$F$4,1)</f>
        <v>44562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44593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44621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  <c r="AF8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  <c r="AF9"/>
    </row>
    <row r="10" spans="1:45" s="1" customFormat="1" ht="15.75" thickBot="1">
      <c r="A10" s="128">
        <v>52</v>
      </c>
      <c r="B10" s="129"/>
      <c r="C10" s="130"/>
      <c r="D10" s="129"/>
      <c r="E10" s="129"/>
      <c r="F10" s="129"/>
      <c r="G10" s="170">
        <v>1</v>
      </c>
      <c r="H10" s="171">
        <v>2</v>
      </c>
      <c r="I10"/>
      <c r="J10" s="128"/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/>
      <c r="M10" s="134"/>
      <c r="N10" s="129"/>
      <c r="O10" s="129"/>
      <c r="P10" s="129"/>
      <c r="Q10" s="129"/>
      <c r="R10" s="34"/>
      <c r="S10" s="128"/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/>
      <c r="V10" s="134"/>
      <c r="W10" s="129"/>
      <c r="X10" s="129"/>
      <c r="Y10" s="129"/>
      <c r="Z10" s="129"/>
      <c r="AC10" s="34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1</v>
      </c>
      <c r="B11" s="135">
        <v>3</v>
      </c>
      <c r="C11" s="135">
        <v>4</v>
      </c>
      <c r="D11" s="135">
        <v>5</v>
      </c>
      <c r="E11" s="170">
        <v>6</v>
      </c>
      <c r="F11" s="135">
        <v>7</v>
      </c>
      <c r="G11" s="171">
        <v>8</v>
      </c>
      <c r="H11" s="171">
        <v>9</v>
      </c>
      <c r="I11"/>
      <c r="J11" s="128">
        <v>5</v>
      </c>
      <c r="K11" s="129"/>
      <c r="L11" s="132">
        <v>1</v>
      </c>
      <c r="M11" s="132">
        <v>2</v>
      </c>
      <c r="N11" s="132">
        <v>3</v>
      </c>
      <c r="O11" s="132">
        <v>4</v>
      </c>
      <c r="P11" s="171">
        <v>5</v>
      </c>
      <c r="Q11" s="171">
        <v>6</v>
      </c>
      <c r="R11" s="34"/>
      <c r="S11" s="128">
        <v>9</v>
      </c>
      <c r="T11" s="129"/>
      <c r="U11" s="132">
        <v>1</v>
      </c>
      <c r="V11" s="132">
        <v>2</v>
      </c>
      <c r="W11" s="132">
        <v>3</v>
      </c>
      <c r="X11" s="132">
        <v>4</v>
      </c>
      <c r="Y11" s="171">
        <v>5</v>
      </c>
      <c r="Z11" s="171">
        <v>6</v>
      </c>
      <c r="AC11" s="47" t="s">
        <v>280</v>
      </c>
      <c r="AD11" s="48"/>
      <c r="AE11" s="48">
        <f>CONTARPORCOLOR(AC9,B10:Z42)</f>
        <v>245</v>
      </c>
      <c r="AJ11" s="32"/>
      <c r="AK11" s="32"/>
      <c r="AN11" s="32"/>
      <c r="AS11" s="56"/>
    </row>
    <row r="12" spans="1:45" s="1" customFormat="1" ht="16.5" thickTop="1" thickBot="1">
      <c r="A12" s="128">
        <v>2</v>
      </c>
      <c r="B12" s="135">
        <v>10</v>
      </c>
      <c r="C12" s="135">
        <v>11</v>
      </c>
      <c r="D12" s="135">
        <v>12</v>
      </c>
      <c r="E12" s="135">
        <v>13</v>
      </c>
      <c r="F12" s="135">
        <v>14</v>
      </c>
      <c r="G12" s="171">
        <v>15</v>
      </c>
      <c r="H12" s="171">
        <v>16</v>
      </c>
      <c r="I12"/>
      <c r="J12" s="128">
        <v>6</v>
      </c>
      <c r="K12" s="132">
        <v>7</v>
      </c>
      <c r="L12" s="132">
        <v>8</v>
      </c>
      <c r="M12" s="132">
        <v>9</v>
      </c>
      <c r="N12" s="132">
        <v>10</v>
      </c>
      <c r="O12" s="132">
        <v>11</v>
      </c>
      <c r="P12" s="171">
        <v>12</v>
      </c>
      <c r="Q12" s="171">
        <v>13</v>
      </c>
      <c r="R12" s="34"/>
      <c r="S12" s="128">
        <v>10</v>
      </c>
      <c r="T12" s="132">
        <v>7</v>
      </c>
      <c r="U12" s="132">
        <v>8</v>
      </c>
      <c r="V12" s="132">
        <v>9</v>
      </c>
      <c r="W12" s="132">
        <v>10</v>
      </c>
      <c r="X12" s="132">
        <v>11</v>
      </c>
      <c r="Y12" s="171">
        <v>12</v>
      </c>
      <c r="Z12" s="171">
        <v>13</v>
      </c>
      <c r="AC12" s="47" t="s">
        <v>267</v>
      </c>
      <c r="AD12" s="48"/>
      <c r="AE12" s="48">
        <v>8</v>
      </c>
      <c r="AK12" s="32"/>
      <c r="AS12" s="56"/>
    </row>
    <row r="13" spans="1:45" s="1" customFormat="1" ht="16.5" thickTop="1" thickBot="1">
      <c r="A13" s="128">
        <v>3</v>
      </c>
      <c r="B13" s="135">
        <v>17</v>
      </c>
      <c r="C13" s="135">
        <v>18</v>
      </c>
      <c r="D13" s="135">
        <v>19</v>
      </c>
      <c r="E13" s="135">
        <v>20</v>
      </c>
      <c r="F13" s="135">
        <v>21</v>
      </c>
      <c r="G13" s="171">
        <v>22</v>
      </c>
      <c r="H13" s="171">
        <v>23</v>
      </c>
      <c r="I13"/>
      <c r="J13" s="128">
        <v>7</v>
      </c>
      <c r="K13" s="132">
        <v>14</v>
      </c>
      <c r="L13" s="132">
        <v>15</v>
      </c>
      <c r="M13" s="132">
        <v>16</v>
      </c>
      <c r="N13" s="132">
        <v>17</v>
      </c>
      <c r="O13" s="132">
        <v>18</v>
      </c>
      <c r="P13" s="171">
        <v>19</v>
      </c>
      <c r="Q13" s="171">
        <v>20</v>
      </c>
      <c r="R13" s="34"/>
      <c r="S13" s="128">
        <v>11</v>
      </c>
      <c r="T13" s="132">
        <v>14</v>
      </c>
      <c r="U13" s="132">
        <v>15</v>
      </c>
      <c r="V13" s="132">
        <v>16</v>
      </c>
      <c r="W13" s="132">
        <v>17</v>
      </c>
      <c r="X13" s="132">
        <v>18</v>
      </c>
      <c r="Y13" s="171">
        <v>19</v>
      </c>
      <c r="Z13" s="171">
        <v>20</v>
      </c>
      <c r="AC13" s="50" t="s">
        <v>268</v>
      </c>
      <c r="AD13" s="50"/>
      <c r="AE13" s="48">
        <v>24</v>
      </c>
      <c r="AN13" s="32"/>
    </row>
    <row r="14" spans="1:45" s="1" customFormat="1" ht="16.5" thickTop="1" thickBot="1">
      <c r="A14" s="128">
        <v>4</v>
      </c>
      <c r="B14" s="135">
        <v>24</v>
      </c>
      <c r="C14" s="135">
        <v>25</v>
      </c>
      <c r="D14" s="135">
        <v>26</v>
      </c>
      <c r="E14" s="135">
        <v>27</v>
      </c>
      <c r="F14" s="135">
        <v>28</v>
      </c>
      <c r="G14" s="171">
        <v>29</v>
      </c>
      <c r="H14" s="171">
        <v>30</v>
      </c>
      <c r="I14"/>
      <c r="J14" s="128">
        <v>8</v>
      </c>
      <c r="K14" s="132">
        <v>21</v>
      </c>
      <c r="L14" s="132">
        <v>22</v>
      </c>
      <c r="M14" s="132">
        <v>23</v>
      </c>
      <c r="N14" s="132">
        <v>24</v>
      </c>
      <c r="O14" s="132">
        <v>25</v>
      </c>
      <c r="P14" s="171">
        <v>26</v>
      </c>
      <c r="Q14" s="171">
        <v>27</v>
      </c>
      <c r="R14" s="34"/>
      <c r="S14" s="128">
        <v>12</v>
      </c>
      <c r="T14" s="132">
        <v>21</v>
      </c>
      <c r="U14" s="132">
        <v>22</v>
      </c>
      <c r="V14" s="132">
        <v>23</v>
      </c>
      <c r="W14" s="132">
        <v>24</v>
      </c>
      <c r="X14" s="132">
        <v>25</v>
      </c>
      <c r="Y14" s="171">
        <v>26</v>
      </c>
      <c r="Z14" s="171">
        <v>27</v>
      </c>
      <c r="AC14" s="253" t="s">
        <v>269</v>
      </c>
      <c r="AD14" s="231"/>
      <c r="AE14" s="98">
        <v>250</v>
      </c>
    </row>
    <row r="15" spans="1:45" s="1" customFormat="1" ht="16.5" thickTop="1" thickBot="1">
      <c r="A15" s="128">
        <v>5</v>
      </c>
      <c r="B15" s="135">
        <v>31</v>
      </c>
      <c r="C15" s="134"/>
      <c r="D15" s="134"/>
      <c r="E15" s="134"/>
      <c r="F15" s="134"/>
      <c r="G15" s="134"/>
      <c r="H15" s="134"/>
      <c r="I15"/>
      <c r="J15" s="128">
        <v>9</v>
      </c>
      <c r="K15" s="135">
        <v>28</v>
      </c>
      <c r="L15" s="134"/>
      <c r="M15" s="134"/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13</v>
      </c>
      <c r="T15" s="135">
        <v>28</v>
      </c>
      <c r="U15" s="135">
        <v>29</v>
      </c>
      <c r="V15" s="135">
        <v>30</v>
      </c>
      <c r="W15" s="135">
        <v>31</v>
      </c>
      <c r="X15" s="129"/>
      <c r="Y15" s="129"/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6" s="1" customFormat="1" ht="15">
      <c r="B17" s="228">
        <f>DATE(YEAR(T8+35),MONTH(T8+35),1)</f>
        <v>44652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44682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44713</v>
      </c>
      <c r="U17" s="229"/>
      <c r="V17" s="229"/>
      <c r="W17" s="229"/>
      <c r="X17" s="229"/>
      <c r="Y17" s="229"/>
      <c r="Z17" s="230"/>
      <c r="AC17" s="52">
        <v>2021</v>
      </c>
      <c r="AD17" s="233">
        <v>32</v>
      </c>
      <c r="AE17" s="234"/>
    </row>
    <row r="18" spans="1:36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2022</v>
      </c>
      <c r="AD18" s="233">
        <v>26</v>
      </c>
      <c r="AE18" s="234"/>
    </row>
    <row r="19" spans="1:36" s="1" customFormat="1" ht="15.75" thickBot="1">
      <c r="A19" s="128">
        <v>13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29"/>
      <c r="F19" s="135">
        <v>1</v>
      </c>
      <c r="G19" s="171">
        <v>2</v>
      </c>
      <c r="H19" s="171">
        <v>3</v>
      </c>
      <c r="I19"/>
      <c r="J19" s="128">
        <v>17</v>
      </c>
      <c r="K19" s="129"/>
      <c r="L19" s="129"/>
      <c r="M19" s="129"/>
      <c r="N19" s="129"/>
      <c r="O19" s="129"/>
      <c r="P19" s="129"/>
      <c r="Q19" s="170">
        <v>1</v>
      </c>
      <c r="R19" s="126"/>
      <c r="S19" s="128"/>
      <c r="T19" s="134"/>
      <c r="U19" s="134"/>
      <c r="V19" s="134"/>
      <c r="W19" s="134"/>
      <c r="X19" s="129"/>
      <c r="Y19" s="129"/>
      <c r="Z19" s="129"/>
      <c r="AC19" s="192" t="s">
        <v>22</v>
      </c>
      <c r="AD19" s="237">
        <f>AD18+AD17</f>
        <v>58</v>
      </c>
      <c r="AE19" s="237"/>
      <c r="AG19" s="32"/>
    </row>
    <row r="20" spans="1:36" s="1" customFormat="1" ht="16.5" thickTop="1" thickBot="1">
      <c r="A20" s="128">
        <v>14</v>
      </c>
      <c r="B20" s="132">
        <v>4</v>
      </c>
      <c r="C20" s="132">
        <v>5</v>
      </c>
      <c r="D20" s="132">
        <v>6</v>
      </c>
      <c r="E20" s="132">
        <v>7</v>
      </c>
      <c r="F20" s="132">
        <v>8</v>
      </c>
      <c r="G20" s="171">
        <v>9</v>
      </c>
      <c r="H20" s="171">
        <v>10</v>
      </c>
      <c r="I20"/>
      <c r="J20" s="128">
        <v>18</v>
      </c>
      <c r="K20" s="170">
        <v>2</v>
      </c>
      <c r="L20" s="135">
        <v>3</v>
      </c>
      <c r="M20" s="135">
        <v>4</v>
      </c>
      <c r="N20" s="135">
        <v>5</v>
      </c>
      <c r="O20" s="135">
        <v>6</v>
      </c>
      <c r="P20" s="171">
        <v>7</v>
      </c>
      <c r="Q20" s="171">
        <v>8</v>
      </c>
      <c r="R20" s="126"/>
      <c r="S20" s="128">
        <v>22</v>
      </c>
      <c r="T20" s="129"/>
      <c r="U20" s="129"/>
      <c r="V20" s="132">
        <v>1</v>
      </c>
      <c r="W20" s="132">
        <v>2</v>
      </c>
      <c r="X20" s="132">
        <v>3</v>
      </c>
      <c r="Y20" s="171">
        <v>4</v>
      </c>
      <c r="Z20" s="171">
        <v>5</v>
      </c>
      <c r="AG20" s="32"/>
    </row>
    <row r="21" spans="1:36" s="1" customFormat="1" ht="16.5" thickTop="1" thickBot="1">
      <c r="A21" s="128">
        <v>15</v>
      </c>
      <c r="B21" s="132">
        <v>11</v>
      </c>
      <c r="C21" s="132">
        <v>12</v>
      </c>
      <c r="D21" s="132">
        <v>13</v>
      </c>
      <c r="E21" s="170">
        <v>14</v>
      </c>
      <c r="F21" s="170">
        <v>15</v>
      </c>
      <c r="G21" s="171">
        <v>16</v>
      </c>
      <c r="H21" s="171">
        <v>17</v>
      </c>
      <c r="I21"/>
      <c r="J21" s="128">
        <v>19</v>
      </c>
      <c r="K21" s="135">
        <v>9</v>
      </c>
      <c r="L21" s="135">
        <v>10</v>
      </c>
      <c r="M21" s="135">
        <v>11</v>
      </c>
      <c r="N21" s="135">
        <v>12</v>
      </c>
      <c r="O21" s="135">
        <v>13</v>
      </c>
      <c r="P21" s="171">
        <v>14</v>
      </c>
      <c r="Q21" s="171">
        <v>15</v>
      </c>
      <c r="R21" s="126"/>
      <c r="S21" s="128">
        <v>23</v>
      </c>
      <c r="T21" s="132">
        <v>6</v>
      </c>
      <c r="U21" s="132">
        <v>7</v>
      </c>
      <c r="V21" s="132">
        <v>8</v>
      </c>
      <c r="W21" s="132">
        <v>9</v>
      </c>
      <c r="X21" s="132">
        <v>10</v>
      </c>
      <c r="Y21" s="171">
        <v>11</v>
      </c>
      <c r="Z21" s="171">
        <v>12</v>
      </c>
      <c r="AG21" s="32"/>
    </row>
    <row r="22" spans="1:36" s="1" customFormat="1" ht="16.5" thickTop="1" thickBot="1">
      <c r="A22" s="128">
        <v>16</v>
      </c>
      <c r="B22" s="132">
        <v>18</v>
      </c>
      <c r="C22" s="132">
        <v>19</v>
      </c>
      <c r="D22" s="132">
        <v>20</v>
      </c>
      <c r="E22" s="132">
        <v>21</v>
      </c>
      <c r="F22" s="132">
        <v>22</v>
      </c>
      <c r="G22" s="170">
        <v>23</v>
      </c>
      <c r="H22" s="171">
        <v>24</v>
      </c>
      <c r="I22"/>
      <c r="J22" s="128">
        <v>20</v>
      </c>
      <c r="K22" s="135">
        <v>16</v>
      </c>
      <c r="L22" s="135">
        <v>17</v>
      </c>
      <c r="M22" s="135">
        <v>18</v>
      </c>
      <c r="N22" s="135">
        <v>19</v>
      </c>
      <c r="O22" s="135">
        <v>20</v>
      </c>
      <c r="P22" s="171">
        <v>21</v>
      </c>
      <c r="Q22" s="171">
        <v>22</v>
      </c>
      <c r="R22" s="126"/>
      <c r="S22" s="128">
        <v>24</v>
      </c>
      <c r="T22" s="132">
        <v>13</v>
      </c>
      <c r="U22" s="132">
        <v>14</v>
      </c>
      <c r="V22" s="135">
        <v>15</v>
      </c>
      <c r="W22" s="132">
        <v>16</v>
      </c>
      <c r="X22" s="132">
        <v>17</v>
      </c>
      <c r="Y22" s="171">
        <v>18</v>
      </c>
      <c r="Z22" s="171">
        <v>19</v>
      </c>
      <c r="AC22" s="232" t="s">
        <v>28</v>
      </c>
      <c r="AD22" s="232"/>
      <c r="AE22" s="232"/>
      <c r="AG22" s="32"/>
    </row>
    <row r="23" spans="1:36" s="1" customFormat="1" ht="16.5" thickTop="1" thickBot="1">
      <c r="A23" s="128">
        <v>17</v>
      </c>
      <c r="B23" s="93">
        <v>25</v>
      </c>
      <c r="C23" s="93">
        <v>26</v>
      </c>
      <c r="D23" s="93">
        <v>27</v>
      </c>
      <c r="E23" s="93">
        <v>28</v>
      </c>
      <c r="F23" s="93">
        <v>29</v>
      </c>
      <c r="G23" s="190">
        <v>30</v>
      </c>
      <c r="H23" s="129"/>
      <c r="I23"/>
      <c r="J23" s="128">
        <v>21</v>
      </c>
      <c r="K23" s="135">
        <v>23</v>
      </c>
      <c r="L23" s="135">
        <v>24</v>
      </c>
      <c r="M23" s="135">
        <v>25</v>
      </c>
      <c r="N23" s="135">
        <v>26</v>
      </c>
      <c r="O23" s="135">
        <v>27</v>
      </c>
      <c r="P23" s="171">
        <v>28</v>
      </c>
      <c r="Q23" s="171">
        <v>29</v>
      </c>
      <c r="R23" s="126"/>
      <c r="S23" s="128">
        <v>25</v>
      </c>
      <c r="T23" s="132">
        <v>20</v>
      </c>
      <c r="U23" s="132">
        <v>21</v>
      </c>
      <c r="V23" s="132">
        <v>22</v>
      </c>
      <c r="W23" s="132">
        <v>23</v>
      </c>
      <c r="X23" s="132">
        <v>24</v>
      </c>
      <c r="Y23" s="171">
        <v>25</v>
      </c>
      <c r="Z23" s="171">
        <v>26</v>
      </c>
      <c r="AC23" s="48">
        <v>2022</v>
      </c>
      <c r="AD23" s="237">
        <f>CONTARPORCOLOR(AC8,B10:Z51)</f>
        <v>4</v>
      </c>
      <c r="AE23" s="237"/>
    </row>
    <row r="24" spans="1:36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128">
        <v>22</v>
      </c>
      <c r="K24" s="135">
        <v>30</v>
      </c>
      <c r="L24" s="135">
        <v>31</v>
      </c>
      <c r="M24" s="134"/>
      <c r="N24" s="134"/>
      <c r="O24" s="134"/>
      <c r="P24" s="134"/>
      <c r="Q24" s="134"/>
      <c r="R24" s="126"/>
      <c r="S24" s="128">
        <v>26</v>
      </c>
      <c r="T24" s="135">
        <v>27</v>
      </c>
      <c r="U24" s="135">
        <v>28</v>
      </c>
      <c r="V24" s="135">
        <v>29</v>
      </c>
      <c r="W24" s="135">
        <v>30</v>
      </c>
      <c r="X24" s="134" t="str">
        <f t="shared" ref="X24:Z24" si="3">IF(MONTH($T$17)&lt;&gt;MONTH($T$17-(WEEKDAY($T$17,1)-($K$4-1))-IF((WEEKDAY($T$17,1)-($K$4-1))&lt;=0,7,0)+(ROW(X24)-ROW($T$19))*7+(COLUMN(X24)-COLUMN($T$19)+1)),"",$T$17-(WEEKDAY($T$17,1)-($K$4-1))-IF((WEEKDAY($T$17,1)-($K$4-1))&lt;=0,7,0)+(ROW(X24)-ROW($T$19))*7+(COLUMN(X24)-COLUMN($T$19)+1))</f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54</v>
      </c>
      <c r="AE24" s="231"/>
    </row>
    <row r="25" spans="1:36" s="1" customFormat="1" ht="15.75" thickTop="1">
      <c r="I25"/>
      <c r="J25" s="26"/>
      <c r="L25" s="29"/>
      <c r="R25" s="126"/>
      <c r="AC25" s="49"/>
      <c r="AD25" s="49"/>
      <c r="AE25" s="49"/>
    </row>
    <row r="26" spans="1:36" s="1" customFormat="1" ht="15">
      <c r="B26" s="228">
        <f>DATE(YEAR(T17+35),MONTH(T17+35),1)</f>
        <v>44743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44774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44805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6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6" s="1" customFormat="1" ht="15.75" thickBot="1">
      <c r="A28" s="128">
        <v>26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29"/>
      <c r="F28" s="135">
        <v>1</v>
      </c>
      <c r="G28" s="171">
        <v>2</v>
      </c>
      <c r="H28" s="171">
        <v>3</v>
      </c>
      <c r="I28"/>
      <c r="J28" s="128">
        <v>31</v>
      </c>
      <c r="K28" s="135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>44774</v>
      </c>
      <c r="L28" s="135">
        <f t="shared" si="5"/>
        <v>44775</v>
      </c>
      <c r="M28" s="135">
        <f t="shared" si="5"/>
        <v>44776</v>
      </c>
      <c r="N28" s="135">
        <f t="shared" si="5"/>
        <v>44777</v>
      </c>
      <c r="O28" s="135">
        <f t="shared" si="5"/>
        <v>44778</v>
      </c>
      <c r="P28" s="171">
        <f t="shared" si="5"/>
        <v>44779</v>
      </c>
      <c r="Q28" s="171">
        <f t="shared" si="5"/>
        <v>44780</v>
      </c>
      <c r="R28" s="126"/>
      <c r="S28" s="128">
        <v>35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29"/>
      <c r="W28" s="135">
        <v>1</v>
      </c>
      <c r="X28" s="135">
        <v>2</v>
      </c>
      <c r="Y28" s="171">
        <v>3</v>
      </c>
      <c r="Z28" s="171">
        <v>4</v>
      </c>
      <c r="AC28" s="49"/>
      <c r="AD28" s="81"/>
      <c r="AE28" s="81"/>
      <c r="AF28" s="32"/>
      <c r="AG28" s="32"/>
    </row>
    <row r="29" spans="1:36" s="1" customFormat="1" ht="16.5" thickTop="1" thickBot="1">
      <c r="A29" s="128">
        <v>27</v>
      </c>
      <c r="B29" s="132">
        <v>4</v>
      </c>
      <c r="C29" s="132">
        <v>5</v>
      </c>
      <c r="D29" s="132">
        <v>6</v>
      </c>
      <c r="E29" s="132">
        <v>7</v>
      </c>
      <c r="F29" s="132">
        <v>8</v>
      </c>
      <c r="G29" s="171">
        <v>9</v>
      </c>
      <c r="H29" s="171">
        <v>10</v>
      </c>
      <c r="I29"/>
      <c r="J29" s="128">
        <v>32</v>
      </c>
      <c r="K29" s="132">
        <v>8</v>
      </c>
      <c r="L29" s="132">
        <v>9</v>
      </c>
      <c r="M29" s="132">
        <v>10</v>
      </c>
      <c r="N29" s="132">
        <v>11</v>
      </c>
      <c r="O29" s="132">
        <v>12</v>
      </c>
      <c r="P29" s="171">
        <v>13</v>
      </c>
      <c r="Q29" s="171">
        <v>14</v>
      </c>
      <c r="R29" s="126"/>
      <c r="S29" s="128">
        <v>36</v>
      </c>
      <c r="T29" s="135">
        <v>5</v>
      </c>
      <c r="U29" s="135">
        <v>6</v>
      </c>
      <c r="V29" s="135">
        <v>7</v>
      </c>
      <c r="W29" s="170">
        <v>8</v>
      </c>
      <c r="X29" s="136">
        <v>9</v>
      </c>
      <c r="Y29" s="171">
        <v>10</v>
      </c>
      <c r="Z29" s="171">
        <v>11</v>
      </c>
      <c r="AC29" s="49"/>
      <c r="AD29" s="80"/>
      <c r="AE29" s="80"/>
      <c r="AF29" s="32"/>
      <c r="AH29" s="32"/>
      <c r="AJ29" s="32"/>
    </row>
    <row r="30" spans="1:36" s="1" customFormat="1" ht="16.5" thickTop="1" thickBot="1">
      <c r="A30" s="128">
        <v>28</v>
      </c>
      <c r="B30" s="132">
        <v>11</v>
      </c>
      <c r="C30" s="132">
        <v>12</v>
      </c>
      <c r="D30" s="132">
        <v>13</v>
      </c>
      <c r="E30" s="132">
        <v>14</v>
      </c>
      <c r="F30" s="132">
        <v>15</v>
      </c>
      <c r="G30" s="171">
        <v>16</v>
      </c>
      <c r="H30" s="171">
        <v>17</v>
      </c>
      <c r="I30"/>
      <c r="J30" s="128">
        <v>33</v>
      </c>
      <c r="K30" s="170">
        <v>15</v>
      </c>
      <c r="L30" s="132">
        <v>16</v>
      </c>
      <c r="M30" s="132">
        <v>17</v>
      </c>
      <c r="N30" s="132">
        <v>18</v>
      </c>
      <c r="O30" s="132">
        <v>19</v>
      </c>
      <c r="P30" s="171">
        <v>20</v>
      </c>
      <c r="Q30" s="171">
        <v>21</v>
      </c>
      <c r="R30" s="126"/>
      <c r="S30" s="128">
        <v>37</v>
      </c>
      <c r="T30" s="137">
        <v>12</v>
      </c>
      <c r="U30" s="137">
        <v>13</v>
      </c>
      <c r="V30" s="137">
        <v>14</v>
      </c>
      <c r="W30" s="137">
        <v>15</v>
      </c>
      <c r="X30" s="137">
        <v>16</v>
      </c>
      <c r="Y30" s="173">
        <v>17</v>
      </c>
      <c r="Z30" s="173">
        <v>18</v>
      </c>
      <c r="AC30" s="49"/>
      <c r="AD30" s="49"/>
      <c r="AE30" s="49"/>
      <c r="AG30" s="32"/>
      <c r="AH30" s="32"/>
      <c r="AJ30" s="32"/>
    </row>
    <row r="31" spans="1:36" s="1" customFormat="1" ht="16.5" thickTop="1" thickBot="1">
      <c r="A31" s="128">
        <v>29</v>
      </c>
      <c r="B31" s="132">
        <v>18</v>
      </c>
      <c r="C31" s="132">
        <v>19</v>
      </c>
      <c r="D31" s="132">
        <v>20</v>
      </c>
      <c r="E31" s="132">
        <v>21</v>
      </c>
      <c r="F31" s="132">
        <v>22</v>
      </c>
      <c r="G31" s="171">
        <v>23</v>
      </c>
      <c r="H31" s="171">
        <v>24</v>
      </c>
      <c r="I31"/>
      <c r="J31" s="128">
        <v>34</v>
      </c>
      <c r="K31" s="135">
        <v>22</v>
      </c>
      <c r="L31" s="135">
        <v>23</v>
      </c>
      <c r="M31" s="135">
        <v>24</v>
      </c>
      <c r="N31" s="135">
        <v>25</v>
      </c>
      <c r="O31" s="135">
        <v>26</v>
      </c>
      <c r="P31" s="171">
        <v>27</v>
      </c>
      <c r="Q31" s="171">
        <v>28</v>
      </c>
      <c r="R31" s="126"/>
      <c r="S31" s="128">
        <v>38</v>
      </c>
      <c r="T31" s="92">
        <v>19</v>
      </c>
      <c r="U31" s="92">
        <v>20</v>
      </c>
      <c r="V31" s="92">
        <v>21</v>
      </c>
      <c r="W31" s="92">
        <v>22</v>
      </c>
      <c r="X31" s="92">
        <v>23</v>
      </c>
      <c r="Y31" s="59">
        <v>24</v>
      </c>
      <c r="Z31" s="59">
        <v>25</v>
      </c>
      <c r="AC31" s="49"/>
      <c r="AD31" s="49"/>
      <c r="AE31" s="49"/>
      <c r="AJ31" s="32"/>
    </row>
    <row r="32" spans="1:36" s="1" customFormat="1" ht="16.5" thickTop="1" thickBot="1">
      <c r="A32" s="128">
        <v>30</v>
      </c>
      <c r="B32" s="135">
        <v>25</v>
      </c>
      <c r="C32" s="135">
        <v>26</v>
      </c>
      <c r="D32" s="135">
        <v>27</v>
      </c>
      <c r="E32" s="135">
        <v>28</v>
      </c>
      <c r="F32" s="135">
        <v>29</v>
      </c>
      <c r="G32" s="171">
        <v>30</v>
      </c>
      <c r="H32" s="171">
        <v>31</v>
      </c>
      <c r="I32"/>
      <c r="J32" s="128">
        <v>35</v>
      </c>
      <c r="K32" s="132">
        <v>29</v>
      </c>
      <c r="L32" s="132">
        <v>30</v>
      </c>
      <c r="M32" s="132">
        <v>31</v>
      </c>
      <c r="N32" s="129"/>
      <c r="O32" s="129"/>
      <c r="P32" s="129"/>
      <c r="Q32" s="129"/>
      <c r="R32" s="126"/>
      <c r="S32" s="128">
        <v>39</v>
      </c>
      <c r="T32" s="135">
        <v>26</v>
      </c>
      <c r="U32" s="135">
        <v>27</v>
      </c>
      <c r="V32" s="135">
        <v>28</v>
      </c>
      <c r="W32" s="135">
        <v>29</v>
      </c>
      <c r="X32" s="135">
        <v>30</v>
      </c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/>
      <c r="K33" s="129"/>
      <c r="L33" s="129"/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44835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44866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44896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39</v>
      </c>
      <c r="B37" s="129"/>
      <c r="C37" s="129"/>
      <c r="D37" s="129"/>
      <c r="E37" s="129"/>
      <c r="F37" s="129"/>
      <c r="G37" s="171">
        <v>1</v>
      </c>
      <c r="H37" s="171">
        <v>2</v>
      </c>
      <c r="I37"/>
      <c r="J37" s="128"/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/>
      <c r="M37" s="129"/>
      <c r="N37" s="129"/>
      <c r="O37" s="129"/>
      <c r="P37" s="129"/>
      <c r="Q37" s="129"/>
      <c r="R37" s="126"/>
      <c r="S37" s="128">
        <v>48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29"/>
      <c r="W37" s="135">
        <v>1</v>
      </c>
      <c r="X37" s="135">
        <v>2</v>
      </c>
      <c r="Y37" s="171">
        <v>3</v>
      </c>
      <c r="Z37" s="171">
        <v>4</v>
      </c>
    </row>
    <row r="38" spans="1:32" s="1" customFormat="1" ht="16.5" thickTop="1" thickBot="1">
      <c r="A38" s="128">
        <v>40</v>
      </c>
      <c r="B38" s="135">
        <v>3</v>
      </c>
      <c r="C38" s="135">
        <v>4</v>
      </c>
      <c r="D38" s="135">
        <v>5</v>
      </c>
      <c r="E38" s="135">
        <v>6</v>
      </c>
      <c r="F38" s="135">
        <v>7</v>
      </c>
      <c r="G38" s="171">
        <v>8</v>
      </c>
      <c r="H38" s="171">
        <v>9</v>
      </c>
      <c r="I38"/>
      <c r="J38" s="128">
        <v>44</v>
      </c>
      <c r="K38" s="129"/>
      <c r="L38" s="170">
        <v>1</v>
      </c>
      <c r="M38" s="135">
        <v>2</v>
      </c>
      <c r="N38" s="135">
        <v>3</v>
      </c>
      <c r="O38" s="135">
        <v>4</v>
      </c>
      <c r="P38" s="171">
        <v>5</v>
      </c>
      <c r="Q38" s="171">
        <v>6</v>
      </c>
      <c r="R38" s="126"/>
      <c r="S38" s="128">
        <v>49</v>
      </c>
      <c r="T38" s="135">
        <v>5</v>
      </c>
      <c r="U38" s="170">
        <v>6</v>
      </c>
      <c r="V38" s="135">
        <v>7</v>
      </c>
      <c r="W38" s="170">
        <v>8</v>
      </c>
      <c r="X38" s="135">
        <v>9</v>
      </c>
      <c r="Y38" s="171">
        <v>10</v>
      </c>
      <c r="Z38" s="171">
        <v>11</v>
      </c>
    </row>
    <row r="39" spans="1:32" s="1" customFormat="1" ht="16.5" thickTop="1" thickBot="1">
      <c r="A39" s="128">
        <v>41</v>
      </c>
      <c r="B39" s="135">
        <v>10</v>
      </c>
      <c r="C39" s="135">
        <v>11</v>
      </c>
      <c r="D39" s="170">
        <v>12</v>
      </c>
      <c r="E39" s="135">
        <v>13</v>
      </c>
      <c r="F39" s="135">
        <v>14</v>
      </c>
      <c r="G39" s="171">
        <v>15</v>
      </c>
      <c r="H39" s="171">
        <v>16</v>
      </c>
      <c r="I39"/>
      <c r="J39" s="128">
        <v>45</v>
      </c>
      <c r="K39" s="132">
        <v>7</v>
      </c>
      <c r="L39" s="132">
        <v>8</v>
      </c>
      <c r="M39" s="132">
        <v>9</v>
      </c>
      <c r="N39" s="132">
        <v>10</v>
      </c>
      <c r="O39" s="132">
        <v>11</v>
      </c>
      <c r="P39" s="171">
        <v>12</v>
      </c>
      <c r="Q39" s="171">
        <v>13</v>
      </c>
      <c r="R39" s="126"/>
      <c r="S39" s="128">
        <v>50</v>
      </c>
      <c r="T39" s="135">
        <v>12</v>
      </c>
      <c r="U39" s="135">
        <v>13</v>
      </c>
      <c r="V39" s="135">
        <v>14</v>
      </c>
      <c r="W39" s="135">
        <v>15</v>
      </c>
      <c r="X39" s="135">
        <v>16</v>
      </c>
      <c r="Y39" s="171">
        <v>17</v>
      </c>
      <c r="Z39" s="171">
        <v>18</v>
      </c>
    </row>
    <row r="40" spans="1:32" s="1" customFormat="1" ht="16.5" thickTop="1" thickBot="1">
      <c r="A40" s="128">
        <v>42</v>
      </c>
      <c r="B40" s="135">
        <v>17</v>
      </c>
      <c r="C40" s="135">
        <v>18</v>
      </c>
      <c r="D40" s="135">
        <v>19</v>
      </c>
      <c r="E40" s="135">
        <v>20</v>
      </c>
      <c r="F40" s="135">
        <v>21</v>
      </c>
      <c r="G40" s="171">
        <v>22</v>
      </c>
      <c r="H40" s="171">
        <v>23</v>
      </c>
      <c r="I40"/>
      <c r="J40" s="128">
        <v>46</v>
      </c>
      <c r="K40" s="132">
        <v>14</v>
      </c>
      <c r="L40" s="132">
        <v>15</v>
      </c>
      <c r="M40" s="132">
        <v>16</v>
      </c>
      <c r="N40" s="132">
        <v>17</v>
      </c>
      <c r="O40" s="132">
        <v>18</v>
      </c>
      <c r="P40" s="171">
        <v>19</v>
      </c>
      <c r="Q40" s="171">
        <v>20</v>
      </c>
      <c r="R40" s="126"/>
      <c r="S40" s="128">
        <v>51</v>
      </c>
      <c r="T40" s="135">
        <v>19</v>
      </c>
      <c r="U40" s="135">
        <v>20</v>
      </c>
      <c r="V40" s="135">
        <v>21</v>
      </c>
      <c r="W40" s="135">
        <v>22</v>
      </c>
      <c r="X40" s="136">
        <v>23</v>
      </c>
      <c r="Y40" s="171">
        <v>24</v>
      </c>
      <c r="Z40" s="171">
        <v>25</v>
      </c>
    </row>
    <row r="41" spans="1:32" s="1" customFormat="1" ht="16.5" thickTop="1" thickBot="1">
      <c r="A41" s="128">
        <v>43</v>
      </c>
      <c r="B41" s="135">
        <v>24</v>
      </c>
      <c r="C41" s="135">
        <v>25</v>
      </c>
      <c r="D41" s="135">
        <v>26</v>
      </c>
      <c r="E41" s="135">
        <v>27</v>
      </c>
      <c r="F41" s="135">
        <v>28</v>
      </c>
      <c r="G41" s="171">
        <v>29</v>
      </c>
      <c r="H41" s="171">
        <v>30</v>
      </c>
      <c r="I41"/>
      <c r="J41" s="128">
        <v>47</v>
      </c>
      <c r="K41" s="132">
        <v>21</v>
      </c>
      <c r="L41" s="132">
        <v>22</v>
      </c>
      <c r="M41" s="132">
        <v>23</v>
      </c>
      <c r="N41" s="132">
        <v>24</v>
      </c>
      <c r="O41" s="132">
        <v>25</v>
      </c>
      <c r="P41" s="171">
        <v>26</v>
      </c>
      <c r="Q41" s="171">
        <v>27</v>
      </c>
      <c r="R41" s="126"/>
      <c r="S41" s="128">
        <v>52</v>
      </c>
      <c r="T41" s="170">
        <v>26</v>
      </c>
      <c r="U41" s="135">
        <v>27</v>
      </c>
      <c r="V41" s="135">
        <v>28</v>
      </c>
      <c r="W41" s="135">
        <v>29</v>
      </c>
      <c r="X41" s="136">
        <v>30</v>
      </c>
      <c r="Y41" s="171">
        <v>31</v>
      </c>
      <c r="Z41" s="129"/>
    </row>
    <row r="42" spans="1:32" s="1" customFormat="1" ht="16.5" thickTop="1" thickBot="1">
      <c r="A42" s="128">
        <v>44</v>
      </c>
      <c r="B42" s="136">
        <v>31</v>
      </c>
      <c r="C42" s="134"/>
      <c r="D42" s="134"/>
      <c r="E42" s="134"/>
      <c r="F42" s="134"/>
      <c r="G42" s="134"/>
      <c r="H42" s="134"/>
      <c r="I42"/>
      <c r="J42" s="128">
        <v>48</v>
      </c>
      <c r="K42" s="135">
        <v>28</v>
      </c>
      <c r="L42" s="135">
        <v>29</v>
      </c>
      <c r="M42" s="135">
        <v>30</v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/>
      <c r="H46" s="13">
        <v>1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2</v>
      </c>
      <c r="C47" s="82">
        <v>3</v>
      </c>
      <c r="D47" s="82">
        <v>4</v>
      </c>
      <c r="E47" s="82">
        <v>5</v>
      </c>
      <c r="F47" s="117">
        <v>6</v>
      </c>
      <c r="G47" s="13">
        <v>7</v>
      </c>
      <c r="H47" s="13">
        <v>8</v>
      </c>
    </row>
    <row r="48" spans="1:32" ht="12.75" customHeight="1">
      <c r="B48" s="82">
        <v>9</v>
      </c>
      <c r="C48" s="82">
        <v>10</v>
      </c>
      <c r="D48" s="82">
        <v>11</v>
      </c>
      <c r="E48" s="82">
        <v>12</v>
      </c>
      <c r="F48" s="82">
        <v>13</v>
      </c>
      <c r="G48" s="13">
        <v>14</v>
      </c>
      <c r="H48" s="13">
        <v>15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16</v>
      </c>
      <c r="C49" s="82">
        <v>17</v>
      </c>
      <c r="D49" s="82">
        <v>18</v>
      </c>
      <c r="E49" s="82">
        <v>19</v>
      </c>
      <c r="F49" s="82">
        <v>20</v>
      </c>
      <c r="G49" s="13">
        <v>21</v>
      </c>
      <c r="H49" s="13">
        <v>22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23</v>
      </c>
      <c r="C50" s="82">
        <v>24</v>
      </c>
      <c r="D50" s="82">
        <v>25</v>
      </c>
      <c r="E50" s="82">
        <v>26</v>
      </c>
      <c r="F50" s="82">
        <v>27</v>
      </c>
      <c r="G50" s="13">
        <v>28</v>
      </c>
      <c r="H50" s="13">
        <v>29</v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82">
        <v>30</v>
      </c>
      <c r="C51" s="82">
        <v>31</v>
      </c>
      <c r="D51" s="20" t="str">
        <f t="shared" ref="D51:H51" si="9">IF(MONTH($T$35)&lt;&gt;MONTH($T$35-(WEEKDAY($T$35,1)-($K$4-1))-IF((WEEKDAY($T$35,1)-($K$4-1))&lt;=0,7,0)+(ROW(D51)-ROW($T$37))*7+(COLUMN(D51)-COLUMN($T$37)+1)),"",$T$35-(WEEKDAY($T$35,1)-($K$4-1))-IF((WEEKDAY($T$35,1)-($K$4-1))&lt;=0,7,0)+(ROW(D51)-ROW($T$37))*7+(COLUMN(D51)-COLUMN($T$37)+1))</f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203" priority="1" stopIfTrue="1" operator="equal">
      <formula>""</formula>
    </cfRule>
    <cfRule type="cellIs" dxfId="202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106">
    <tabColor rgb="FFFFC000"/>
    <pageSetUpPr fitToPage="1"/>
  </sheetPr>
  <dimension ref="A1:AS51"/>
  <sheetViews>
    <sheetView showGridLines="0" topLeftCell="A7" zoomScale="85" zoomScaleNormal="85" workbookViewId="0">
      <selection activeCell="AD17" sqref="AD17:AE17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226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30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7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2021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13</v>
      </c>
    </row>
    <row r="8" spans="1:45" s="1" customFormat="1" ht="15">
      <c r="B8" s="228">
        <f>DATE($B$4,$F$4,1)</f>
        <v>44197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44228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44256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>44228</v>
      </c>
      <c r="L10" s="134">
        <f t="shared" si="0"/>
        <v>44229</v>
      </c>
      <c r="M10" s="134">
        <f t="shared" si="0"/>
        <v>44230</v>
      </c>
      <c r="N10" s="129"/>
      <c r="O10" s="129"/>
      <c r="P10" s="133"/>
      <c r="Q10" s="133"/>
      <c r="R10" s="34"/>
      <c r="S10" s="128">
        <v>9</v>
      </c>
      <c r="T10" s="134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>44256</v>
      </c>
      <c r="U10" s="134">
        <f t="shared" si="1"/>
        <v>44257</v>
      </c>
      <c r="V10" s="134">
        <f t="shared" si="1"/>
        <v>44258</v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2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220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5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44287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44317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44348</v>
      </c>
      <c r="U17" s="229"/>
      <c r="V17" s="229"/>
      <c r="W17" s="229"/>
      <c r="X17" s="229"/>
      <c r="Y17" s="229"/>
      <c r="Z17" s="230"/>
      <c r="AC17" s="52">
        <v>2020</v>
      </c>
      <c r="AD17" s="233">
        <v>0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77" t="s">
        <v>22</v>
      </c>
      <c r="AD19" s="237">
        <f>AD18+AD17</f>
        <v>30</v>
      </c>
      <c r="AE19" s="237"/>
    </row>
    <row r="20" spans="1:32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2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5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32">
        <v>12</v>
      </c>
      <c r="C21" s="132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35">
        <v>10</v>
      </c>
      <c r="L21" s="135">
        <v>11</v>
      </c>
      <c r="M21" s="135">
        <v>12</v>
      </c>
      <c r="N21" s="172">
        <v>13</v>
      </c>
      <c r="O21" s="136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2">
        <v>19</v>
      </c>
      <c r="C22" s="132">
        <v>20</v>
      </c>
      <c r="D22" s="132">
        <v>21</v>
      </c>
      <c r="E22" s="132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26</v>
      </c>
      <c r="C23" s="93">
        <v>27</v>
      </c>
      <c r="D23" s="93">
        <v>28</v>
      </c>
      <c r="E23" s="93">
        <v>29</v>
      </c>
      <c r="F23" s="93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2">
        <v>21</v>
      </c>
      <c r="U23" s="132">
        <v>22</v>
      </c>
      <c r="V23" s="132">
        <v>23</v>
      </c>
      <c r="W23" s="132">
        <v>24</v>
      </c>
      <c r="X23" s="132">
        <v>25</v>
      </c>
      <c r="Y23" s="171">
        <v>26</v>
      </c>
      <c r="Z23" s="171">
        <v>27</v>
      </c>
      <c r="AC23" s="48">
        <v>2021</v>
      </c>
      <c r="AD23" s="237">
        <f>CONTARPORCOLOR(AC8,B10:Z51)</f>
        <v>30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55">
        <f>AD19-AD23</f>
        <v>0</v>
      </c>
      <c r="AE24" s="255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44378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44409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44440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5">
        <v>1</v>
      </c>
      <c r="F28" s="135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5">
        <v>1</v>
      </c>
      <c r="W28" s="135">
        <v>2</v>
      </c>
      <c r="X28" s="135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5</v>
      </c>
      <c r="C29" s="132">
        <v>6</v>
      </c>
      <c r="D29" s="132">
        <v>7</v>
      </c>
      <c r="E29" s="132">
        <v>8</v>
      </c>
      <c r="F29" s="132">
        <v>9</v>
      </c>
      <c r="G29" s="171">
        <v>10</v>
      </c>
      <c r="H29" s="171">
        <v>11</v>
      </c>
      <c r="I29"/>
      <c r="J29" s="128">
        <v>32</v>
      </c>
      <c r="K29" s="136">
        <v>2</v>
      </c>
      <c r="L29" s="136">
        <v>3</v>
      </c>
      <c r="M29" s="136">
        <v>4</v>
      </c>
      <c r="N29" s="136">
        <v>5</v>
      </c>
      <c r="O29" s="136">
        <v>6</v>
      </c>
      <c r="P29" s="171">
        <v>7</v>
      </c>
      <c r="Q29" s="171">
        <v>8</v>
      </c>
      <c r="R29" s="126"/>
      <c r="S29" s="128">
        <v>37</v>
      </c>
      <c r="T29" s="136">
        <v>6</v>
      </c>
      <c r="U29" s="136">
        <v>7</v>
      </c>
      <c r="V29" s="172">
        <v>8</v>
      </c>
      <c r="W29" s="135">
        <v>9</v>
      </c>
      <c r="X29" s="135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12</v>
      </c>
      <c r="C30" s="132">
        <v>13</v>
      </c>
      <c r="D30" s="132">
        <v>14</v>
      </c>
      <c r="E30" s="132">
        <v>15</v>
      </c>
      <c r="F30" s="132">
        <v>16</v>
      </c>
      <c r="G30" s="171">
        <v>17</v>
      </c>
      <c r="H30" s="171">
        <v>18</v>
      </c>
      <c r="I30"/>
      <c r="J30" s="128">
        <v>33</v>
      </c>
      <c r="K30" s="136">
        <v>9</v>
      </c>
      <c r="L30" s="136">
        <v>10</v>
      </c>
      <c r="M30" s="136">
        <v>11</v>
      </c>
      <c r="N30" s="136">
        <v>12</v>
      </c>
      <c r="O30" s="136">
        <v>13</v>
      </c>
      <c r="P30" s="171">
        <v>14</v>
      </c>
      <c r="Q30" s="171">
        <v>15</v>
      </c>
      <c r="R30" s="126"/>
      <c r="S30" s="128">
        <v>38</v>
      </c>
      <c r="T30" s="137">
        <v>13</v>
      </c>
      <c r="U30" s="137">
        <v>14</v>
      </c>
      <c r="V30" s="137">
        <v>15</v>
      </c>
      <c r="W30" s="137">
        <v>16</v>
      </c>
      <c r="X30" s="137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5">
        <v>19</v>
      </c>
      <c r="C31" s="135">
        <v>20</v>
      </c>
      <c r="D31" s="135">
        <v>21</v>
      </c>
      <c r="E31" s="135">
        <v>22</v>
      </c>
      <c r="F31" s="135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2">
        <v>17</v>
      </c>
      <c r="M31" s="132">
        <v>18</v>
      </c>
      <c r="N31" s="132">
        <v>19</v>
      </c>
      <c r="O31" s="132">
        <v>20</v>
      </c>
      <c r="P31" s="171">
        <v>21</v>
      </c>
      <c r="Q31" s="171">
        <v>22</v>
      </c>
      <c r="R31" s="126"/>
      <c r="S31" s="128">
        <v>39</v>
      </c>
      <c r="T31" s="92">
        <v>20</v>
      </c>
      <c r="U31" s="92">
        <v>21</v>
      </c>
      <c r="V31" s="92">
        <v>22</v>
      </c>
      <c r="W31" s="92">
        <v>23</v>
      </c>
      <c r="X31" s="92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6">
        <v>26</v>
      </c>
      <c r="C32" s="136">
        <v>27</v>
      </c>
      <c r="D32" s="136">
        <v>28</v>
      </c>
      <c r="E32" s="136">
        <v>29</v>
      </c>
      <c r="F32" s="136">
        <v>30</v>
      </c>
      <c r="G32" s="171">
        <v>31</v>
      </c>
      <c r="H32" s="171"/>
      <c r="I32"/>
      <c r="J32" s="128">
        <v>35</v>
      </c>
      <c r="K32" s="135">
        <v>23</v>
      </c>
      <c r="L32" s="135">
        <v>24</v>
      </c>
      <c r="M32" s="135">
        <v>25</v>
      </c>
      <c r="N32" s="135">
        <v>26</v>
      </c>
      <c r="O32" s="135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v>30</v>
      </c>
      <c r="L33" s="135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44470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44501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44531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>44501</v>
      </c>
      <c r="L37" s="134">
        <f t="shared" si="7"/>
        <v>44502</v>
      </c>
      <c r="M37" s="129">
        <f t="shared" si="7"/>
        <v>44503</v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6">
        <v>2</v>
      </c>
      <c r="M38" s="136">
        <v>3</v>
      </c>
      <c r="N38" s="136">
        <v>4</v>
      </c>
      <c r="O38" s="136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5">
        <v>7</v>
      </c>
      <c r="V38" s="172">
        <v>8</v>
      </c>
      <c r="W38" s="135">
        <v>9</v>
      </c>
      <c r="X38" s="135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6">
        <v>11</v>
      </c>
      <c r="C39" s="172">
        <v>12</v>
      </c>
      <c r="D39" s="135">
        <v>13</v>
      </c>
      <c r="E39" s="135">
        <v>14</v>
      </c>
      <c r="F39" s="135">
        <v>15</v>
      </c>
      <c r="G39" s="171">
        <v>16</v>
      </c>
      <c r="H39" s="171">
        <v>17</v>
      </c>
      <c r="I39"/>
      <c r="J39" s="128">
        <v>46</v>
      </c>
      <c r="K39" s="132">
        <v>8</v>
      </c>
      <c r="L39" s="132">
        <v>9</v>
      </c>
      <c r="M39" s="132">
        <v>10</v>
      </c>
      <c r="N39" s="132">
        <v>11</v>
      </c>
      <c r="O39" s="132">
        <v>12</v>
      </c>
      <c r="P39" s="171">
        <v>13</v>
      </c>
      <c r="Q39" s="171">
        <v>14</v>
      </c>
      <c r="R39" s="126"/>
      <c r="S39" s="128">
        <v>51</v>
      </c>
      <c r="T39" s="135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2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6">
        <v>20</v>
      </c>
      <c r="U40" s="136">
        <v>21</v>
      </c>
      <c r="V40" s="136">
        <v>22</v>
      </c>
      <c r="W40" s="136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5">
        <v>27</v>
      </c>
      <c r="U41" s="135">
        <v>28</v>
      </c>
      <c r="V41" s="135">
        <v>29</v>
      </c>
      <c r="W41" s="135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3</v>
      </c>
      <c r="C47" s="82">
        <v>4</v>
      </c>
      <c r="D47" s="82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39" priority="1" stopIfTrue="1" operator="equal">
      <formula>""</formula>
    </cfRule>
    <cfRule type="cellIs" dxfId="38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88">
    <tabColor theme="5" tint="-0.249977111117893"/>
    <pageSetUpPr fitToPage="1"/>
  </sheetPr>
  <dimension ref="A1:AS51"/>
  <sheetViews>
    <sheetView showGridLines="0" topLeftCell="A12" zoomScale="85" zoomScaleNormal="85" workbookViewId="0">
      <selection activeCell="AH38" sqref="AH38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226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30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32">
        <v>2</v>
      </c>
      <c r="F10" s="13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6">
        <v>10</v>
      </c>
      <c r="L12" s="136">
        <v>11</v>
      </c>
      <c r="M12" s="136">
        <v>12</v>
      </c>
      <c r="N12" s="136">
        <v>13</v>
      </c>
      <c r="O12" s="136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7</v>
      </c>
      <c r="AS12" s="56"/>
    </row>
    <row r="13" spans="1:45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2">
        <v>21</v>
      </c>
      <c r="P13" s="133">
        <v>22</v>
      </c>
      <c r="Q13" s="133">
        <v>23</v>
      </c>
      <c r="R13" s="34"/>
      <c r="S13" s="128">
        <v>12</v>
      </c>
      <c r="T13" s="136">
        <v>16</v>
      </c>
      <c r="U13" s="136">
        <v>17</v>
      </c>
      <c r="V13" s="136">
        <v>18</v>
      </c>
      <c r="W13" s="136">
        <v>19</v>
      </c>
      <c r="X13" s="136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6">
        <v>23</v>
      </c>
      <c r="U14" s="136">
        <v>24</v>
      </c>
      <c r="V14" s="136">
        <v>25</v>
      </c>
      <c r="W14" s="136">
        <v>26</v>
      </c>
      <c r="X14" s="136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225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0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19" t="s">
        <v>22</v>
      </c>
      <c r="AD19" s="237">
        <f>AD18+AD17</f>
        <v>30</v>
      </c>
      <c r="AE19" s="237"/>
    </row>
    <row r="20" spans="1:32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6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2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2">
        <v>22</v>
      </c>
      <c r="U23" s="132">
        <v>23</v>
      </c>
      <c r="V23" s="132">
        <v>24</v>
      </c>
      <c r="W23" s="132">
        <v>25</v>
      </c>
      <c r="X23" s="132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28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1" t="s">
        <v>122</v>
      </c>
      <c r="AD24" s="231">
        <f>AD19-AD23</f>
        <v>2</v>
      </c>
      <c r="AE24" s="231"/>
    </row>
    <row r="25" spans="1:32" s="1" customFormat="1" ht="15.75" thickTop="1">
      <c r="I25"/>
      <c r="J25" s="26"/>
      <c r="L25" s="29"/>
      <c r="R25" s="126"/>
      <c r="AC25" s="49"/>
      <c r="AD25" s="53" t="s">
        <v>213</v>
      </c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5">
        <f t="shared" si="4"/>
        <v>44014</v>
      </c>
      <c r="F28" s="135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5">
        <f t="shared" si="6"/>
        <v>44075</v>
      </c>
      <c r="V28" s="135">
        <f t="shared" si="6"/>
        <v>44076</v>
      </c>
      <c r="W28" s="135">
        <f t="shared" si="6"/>
        <v>44077</v>
      </c>
      <c r="X28" s="135">
        <f t="shared" si="6"/>
        <v>44078</v>
      </c>
      <c r="Y28" s="133">
        <v>5</v>
      </c>
      <c r="Z28" s="133">
        <v>6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6</v>
      </c>
      <c r="C29" s="132">
        <v>7</v>
      </c>
      <c r="D29" s="132">
        <v>8</v>
      </c>
      <c r="E29" s="132">
        <v>9</v>
      </c>
      <c r="F29" s="132">
        <v>10</v>
      </c>
      <c r="G29" s="133">
        <v>11</v>
      </c>
      <c r="H29" s="133">
        <v>12</v>
      </c>
      <c r="I29"/>
      <c r="J29" s="128">
        <v>32</v>
      </c>
      <c r="K29" s="135">
        <v>3</v>
      </c>
      <c r="L29" s="135">
        <v>4</v>
      </c>
      <c r="M29" s="135">
        <v>5</v>
      </c>
      <c r="N29" s="135">
        <v>6</v>
      </c>
      <c r="O29" s="135">
        <v>7</v>
      </c>
      <c r="P29" s="133">
        <v>8</v>
      </c>
      <c r="Q29" s="133">
        <v>9</v>
      </c>
      <c r="R29" s="126"/>
      <c r="S29" s="128">
        <v>37</v>
      </c>
      <c r="T29" s="136">
        <v>7</v>
      </c>
      <c r="U29" s="131">
        <v>8</v>
      </c>
      <c r="V29" s="135">
        <v>9</v>
      </c>
      <c r="W29" s="135">
        <v>10</v>
      </c>
      <c r="X29" s="135">
        <v>11</v>
      </c>
      <c r="Y29" s="133">
        <v>12</v>
      </c>
      <c r="Z29" s="133">
        <v>13</v>
      </c>
      <c r="AC29" s="53"/>
      <c r="AD29" s="80"/>
      <c r="AE29" s="80"/>
      <c r="AF29" s="32"/>
    </row>
    <row r="30" spans="1:32" s="1" customFormat="1" ht="16.5" thickTop="1" thickBot="1">
      <c r="A30" s="128">
        <v>29</v>
      </c>
      <c r="B30" s="132">
        <v>13</v>
      </c>
      <c r="C30" s="132">
        <v>14</v>
      </c>
      <c r="D30" s="132">
        <v>15</v>
      </c>
      <c r="E30" s="132">
        <v>16</v>
      </c>
      <c r="F30" s="132">
        <v>17</v>
      </c>
      <c r="G30" s="133">
        <v>18</v>
      </c>
      <c r="H30" s="133">
        <v>19</v>
      </c>
      <c r="I30"/>
      <c r="J30" s="128">
        <v>33</v>
      </c>
      <c r="K30" s="136">
        <v>10</v>
      </c>
      <c r="L30" s="136">
        <v>11</v>
      </c>
      <c r="M30" s="136">
        <v>12</v>
      </c>
      <c r="N30" s="136">
        <v>13</v>
      </c>
      <c r="O30" s="136">
        <v>14</v>
      </c>
      <c r="P30" s="131">
        <v>15</v>
      </c>
      <c r="Q30" s="133">
        <v>16</v>
      </c>
      <c r="R30" s="126"/>
      <c r="S30" s="128">
        <v>38</v>
      </c>
      <c r="T30" s="137">
        <v>14</v>
      </c>
      <c r="U30" s="137">
        <v>15</v>
      </c>
      <c r="V30" s="137">
        <v>16</v>
      </c>
      <c r="W30" s="137">
        <v>17</v>
      </c>
      <c r="X30" s="137">
        <v>18</v>
      </c>
      <c r="Y30" s="138">
        <v>19</v>
      </c>
      <c r="Z30" s="138">
        <v>20</v>
      </c>
      <c r="AC30" s="53"/>
      <c r="AD30" s="53"/>
      <c r="AE30" s="49"/>
    </row>
    <row r="31" spans="1:32" s="1" customFormat="1" ht="16.5" thickTop="1" thickBot="1">
      <c r="A31" s="128">
        <v>30</v>
      </c>
      <c r="B31" s="132">
        <v>20</v>
      </c>
      <c r="C31" s="132">
        <v>21</v>
      </c>
      <c r="D31" s="132">
        <v>22</v>
      </c>
      <c r="E31" s="135">
        <v>23</v>
      </c>
      <c r="F31" s="132">
        <v>24</v>
      </c>
      <c r="G31" s="131">
        <v>25</v>
      </c>
      <c r="H31" s="133">
        <v>26</v>
      </c>
      <c r="I31"/>
      <c r="J31" s="128">
        <v>34</v>
      </c>
      <c r="K31" s="132">
        <v>17</v>
      </c>
      <c r="L31" s="132">
        <v>18</v>
      </c>
      <c r="M31" s="132">
        <v>19</v>
      </c>
      <c r="N31" s="132">
        <v>20</v>
      </c>
      <c r="O31" s="132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49"/>
      <c r="AD31" s="49"/>
      <c r="AE31" s="49"/>
    </row>
    <row r="32" spans="1:32" s="1" customFormat="1" ht="16.5" thickTop="1" thickBot="1">
      <c r="A32" s="128">
        <v>31</v>
      </c>
      <c r="B32" s="132">
        <v>27</v>
      </c>
      <c r="C32" s="132">
        <v>28</v>
      </c>
      <c r="D32" s="132">
        <v>29</v>
      </c>
      <c r="E32" s="132">
        <v>30</v>
      </c>
      <c r="F32" s="132">
        <v>31</v>
      </c>
      <c r="G32" s="133"/>
      <c r="H32" s="133"/>
      <c r="I32"/>
      <c r="J32" s="128">
        <v>35</v>
      </c>
      <c r="K32" s="135">
        <v>24</v>
      </c>
      <c r="L32" s="135">
        <v>25</v>
      </c>
      <c r="M32" s="135">
        <v>26</v>
      </c>
      <c r="N32" s="135">
        <v>27</v>
      </c>
      <c r="O32" s="135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6</v>
      </c>
      <c r="D38" s="132">
        <v>7</v>
      </c>
      <c r="E38" s="132">
        <v>8</v>
      </c>
      <c r="F38" s="132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2">
        <v>3</v>
      </c>
      <c r="M38" s="132">
        <v>4</v>
      </c>
      <c r="N38" s="132">
        <v>5</v>
      </c>
      <c r="O38" s="132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2">
        <v>9</v>
      </c>
      <c r="W38" s="132">
        <v>10</v>
      </c>
      <c r="X38" s="132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2">
        <v>13</v>
      </c>
      <c r="D39" s="132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5">
        <v>21</v>
      </c>
      <c r="U40" s="135">
        <v>22</v>
      </c>
      <c r="V40" s="135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5">
        <v>28</v>
      </c>
      <c r="U41" s="135">
        <v>29</v>
      </c>
      <c r="V41" s="135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9">
        <v>4</v>
      </c>
      <c r="C47" s="9">
        <v>5</v>
      </c>
      <c r="D47" s="94">
        <v>6</v>
      </c>
      <c r="E47" s="9">
        <v>7</v>
      </c>
      <c r="F47" s="9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  <mergeCell ref="B6:Z6"/>
    <mergeCell ref="B8:H8"/>
    <mergeCell ref="K8:Q8"/>
    <mergeCell ref="T8:Z8"/>
    <mergeCell ref="B26:H26"/>
    <mergeCell ref="K26:Q26"/>
    <mergeCell ref="T26:Z26"/>
    <mergeCell ref="AC14:AD14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AD24:AE24"/>
    <mergeCell ref="L48:Y50"/>
    <mergeCell ref="B35:H35"/>
    <mergeCell ref="K35:Q35"/>
    <mergeCell ref="T35:Z35"/>
    <mergeCell ref="B43:H43"/>
    <mergeCell ref="B44:H44"/>
    <mergeCell ref="K45:Z46"/>
  </mergeCells>
  <conditionalFormatting sqref="B46:H51">
    <cfRule type="cellIs" dxfId="37" priority="1" stopIfTrue="1" operator="equal">
      <formula>""</formula>
    </cfRule>
    <cfRule type="cellIs" dxfId="36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54">
    <tabColor theme="4" tint="-0.249977111117893"/>
    <pageSetUpPr fitToPage="1"/>
  </sheetPr>
  <dimension ref="A1:AS51"/>
  <sheetViews>
    <sheetView showGridLines="0" topLeftCell="A10" workbookViewId="0">
      <selection activeCell="AO48" sqref="AO48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89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4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8">
        <f t="shared" si="0"/>
        <v>43102</v>
      </c>
      <c r="D10" s="8">
        <f t="shared" si="0"/>
        <v>43103</v>
      </c>
      <c r="E10" s="8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14">
        <f t="shared" si="2"/>
        <v>43160</v>
      </c>
      <c r="X10" s="14">
        <f t="shared" si="2"/>
        <v>43161</v>
      </c>
      <c r="Y10" s="10">
        <f t="shared" si="2"/>
        <v>43162</v>
      </c>
      <c r="Z10" s="10">
        <f t="shared" si="2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12">
        <f t="shared" si="0"/>
        <v>43108</v>
      </c>
      <c r="C11" s="12">
        <f t="shared" si="0"/>
        <v>43109</v>
      </c>
      <c r="D11" s="12">
        <f t="shared" si="0"/>
        <v>43110</v>
      </c>
      <c r="E11" s="12">
        <f t="shared" si="0"/>
        <v>43111</v>
      </c>
      <c r="F11" s="12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f t="shared" si="2"/>
        <v>43171</v>
      </c>
      <c r="U12" s="14">
        <f t="shared" si="2"/>
        <v>43172</v>
      </c>
      <c r="V12" s="14">
        <f t="shared" si="2"/>
        <v>43173</v>
      </c>
      <c r="W12" s="14">
        <f t="shared" si="2"/>
        <v>43174</v>
      </c>
      <c r="X12" s="14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4">
        <f t="shared" si="2"/>
        <v>43185</v>
      </c>
      <c r="U14" s="14">
        <f t="shared" si="2"/>
        <v>43186</v>
      </c>
      <c r="V14" s="14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5" s="1" customFormat="1" ht="15">
      <c r="I16"/>
      <c r="J16" s="26"/>
      <c r="R16" s="34"/>
      <c r="AC16" s="232" t="s">
        <v>57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-2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6</v>
      </c>
      <c r="AE18" s="234"/>
    </row>
    <row r="19" spans="1:32" s="1" customFormat="1" ht="15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4">
        <f t="shared" si="4"/>
        <v>43222</v>
      </c>
      <c r="N19" s="14">
        <f t="shared" si="4"/>
        <v>43223</v>
      </c>
      <c r="O19" s="14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4">
        <f t="shared" si="5"/>
        <v>43252</v>
      </c>
      <c r="Y19" s="10">
        <f t="shared" si="5"/>
        <v>43253</v>
      </c>
      <c r="Z19" s="10">
        <f t="shared" si="5"/>
        <v>43254</v>
      </c>
      <c r="AC19" s="51" t="s">
        <v>22</v>
      </c>
      <c r="AD19" s="237">
        <f>AD18+AD17</f>
        <v>4</v>
      </c>
      <c r="AE19" s="237"/>
      <c r="AF19" s="1" t="s">
        <v>100</v>
      </c>
    </row>
    <row r="20" spans="1:32" s="1" customFormat="1" ht="15">
      <c r="A20" s="6">
        <v>14</v>
      </c>
      <c r="B20" s="14">
        <f t="shared" si="3"/>
        <v>43192</v>
      </c>
      <c r="C20" s="14">
        <f t="shared" si="3"/>
        <v>43193</v>
      </c>
      <c r="D20" s="14">
        <f t="shared" si="3"/>
        <v>43194</v>
      </c>
      <c r="E20" s="14">
        <f t="shared" si="3"/>
        <v>43195</v>
      </c>
      <c r="F20" s="14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14">
        <f t="shared" si="4"/>
        <v>43227</v>
      </c>
      <c r="L20" s="14">
        <f t="shared" si="4"/>
        <v>43228</v>
      </c>
      <c r="M20" s="14">
        <f t="shared" si="4"/>
        <v>43229</v>
      </c>
      <c r="N20" s="14">
        <f t="shared" si="4"/>
        <v>43230</v>
      </c>
      <c r="O20" s="14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14">
        <f t="shared" si="5"/>
        <v>43255</v>
      </c>
      <c r="U20" s="14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  <c r="AE20" s="1">
        <v>0</v>
      </c>
    </row>
    <row r="21" spans="1:32" s="1" customFormat="1" ht="15">
      <c r="A21" s="6">
        <v>15</v>
      </c>
      <c r="B21" s="14">
        <f t="shared" si="3"/>
        <v>43199</v>
      </c>
      <c r="C21" s="14">
        <f t="shared" si="3"/>
        <v>43200</v>
      </c>
      <c r="D21" s="14">
        <f t="shared" si="3"/>
        <v>43201</v>
      </c>
      <c r="E21" s="14">
        <f t="shared" si="3"/>
        <v>43202</v>
      </c>
      <c r="F21" s="14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14">
        <f t="shared" si="4"/>
        <v>43235</v>
      </c>
      <c r="M21" s="14">
        <f t="shared" si="4"/>
        <v>43236</v>
      </c>
      <c r="N21" s="14">
        <f t="shared" si="4"/>
        <v>43237</v>
      </c>
      <c r="O21" s="14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4">
        <f t="shared" si="5"/>
        <v>43262</v>
      </c>
      <c r="U21" s="14">
        <f t="shared" si="5"/>
        <v>43263</v>
      </c>
      <c r="V21" s="14">
        <f t="shared" si="5"/>
        <v>43264</v>
      </c>
      <c r="W21" s="14">
        <f t="shared" si="5"/>
        <v>43265</v>
      </c>
      <c r="X21" s="14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5">
      <c r="A22" s="6">
        <v>16</v>
      </c>
      <c r="B22" s="14">
        <f t="shared" si="3"/>
        <v>43206</v>
      </c>
      <c r="C22" s="14">
        <f t="shared" si="3"/>
        <v>43207</v>
      </c>
      <c r="D22" s="14">
        <f t="shared" si="3"/>
        <v>43208</v>
      </c>
      <c r="E22" s="14">
        <f t="shared" si="3"/>
        <v>43209</v>
      </c>
      <c r="F22" s="14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4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4">
        <f t="shared" si="5"/>
        <v>43269</v>
      </c>
      <c r="U22" s="14">
        <f t="shared" si="5"/>
        <v>43270</v>
      </c>
      <c r="V22" s="14">
        <f t="shared" si="5"/>
        <v>43271</v>
      </c>
      <c r="W22" s="14">
        <f t="shared" si="5"/>
        <v>43272</v>
      </c>
      <c r="X22" s="14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3"/>
        <v>43213</v>
      </c>
      <c r="C23" s="14">
        <f t="shared" si="3"/>
        <v>43214</v>
      </c>
      <c r="D23" s="14">
        <f t="shared" si="3"/>
        <v>43215</v>
      </c>
      <c r="E23" s="14">
        <f t="shared" si="3"/>
        <v>43216</v>
      </c>
      <c r="F23" s="14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4">
        <f t="shared" si="4"/>
        <v>43248</v>
      </c>
      <c r="L23" s="14">
        <f t="shared" si="4"/>
        <v>43249</v>
      </c>
      <c r="M23" s="14">
        <f t="shared" si="4"/>
        <v>43250</v>
      </c>
      <c r="N23" s="14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14">
        <f t="shared" si="5"/>
        <v>43276</v>
      </c>
      <c r="U23" s="14">
        <f t="shared" si="5"/>
        <v>43277</v>
      </c>
      <c r="V23" s="14">
        <f t="shared" si="5"/>
        <v>43278</v>
      </c>
      <c r="W23" s="14">
        <f t="shared" si="5"/>
        <v>43279</v>
      </c>
      <c r="X23" s="14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CONTARPORCOLOR(AC8,B8:Z48)</f>
        <v>26</v>
      </c>
      <c r="AE23" s="237"/>
    </row>
    <row r="24" spans="1:32" s="1" customFormat="1" ht="15">
      <c r="A24" s="6">
        <v>18</v>
      </c>
      <c r="B24" s="13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4">
        <f t="shared" si="7"/>
        <v>43313</v>
      </c>
      <c r="N28" s="14">
        <f t="shared" si="7"/>
        <v>43314</v>
      </c>
      <c r="O28" s="14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/>
      <c r="AD28" s="49"/>
      <c r="AE28" s="49"/>
    </row>
    <row r="29" spans="1:32" s="1" customFormat="1" ht="15">
      <c r="A29" s="6">
        <v>27</v>
      </c>
      <c r="B29" s="14">
        <f t="shared" si="6"/>
        <v>43283</v>
      </c>
      <c r="C29" s="14">
        <f t="shared" si="6"/>
        <v>43284</v>
      </c>
      <c r="D29" s="14">
        <f t="shared" si="6"/>
        <v>43285</v>
      </c>
      <c r="E29" s="14">
        <f t="shared" si="6"/>
        <v>43286</v>
      </c>
      <c r="F29" s="14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13">
        <f t="shared" si="7"/>
        <v>43318</v>
      </c>
      <c r="L29" s="13">
        <f t="shared" si="7"/>
        <v>43319</v>
      </c>
      <c r="M29" s="13">
        <f t="shared" si="7"/>
        <v>43320</v>
      </c>
      <c r="N29" s="13">
        <f t="shared" si="7"/>
        <v>43321</v>
      </c>
      <c r="O29" s="13">
        <f t="shared" si="7"/>
        <v>43322</v>
      </c>
      <c r="P29" s="10">
        <f t="shared" si="7"/>
        <v>43323</v>
      </c>
      <c r="Q29" s="10">
        <f t="shared" si="7"/>
        <v>43324</v>
      </c>
      <c r="R29" s="27"/>
      <c r="S29" s="6">
        <v>36</v>
      </c>
      <c r="T29" s="13">
        <f t="shared" si="8"/>
        <v>43346</v>
      </c>
      <c r="U29" s="13">
        <f t="shared" si="8"/>
        <v>43347</v>
      </c>
      <c r="V29" s="13">
        <f t="shared" si="8"/>
        <v>43348</v>
      </c>
      <c r="W29" s="14">
        <f t="shared" si="8"/>
        <v>43349</v>
      </c>
      <c r="X29" s="14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13">
        <f t="shared" si="7"/>
        <v>43325</v>
      </c>
      <c r="L30" s="13">
        <f t="shared" si="7"/>
        <v>43326</v>
      </c>
      <c r="M30" s="9">
        <f t="shared" si="7"/>
        <v>43327</v>
      </c>
      <c r="N30" s="13">
        <f t="shared" si="7"/>
        <v>43328</v>
      </c>
      <c r="O30" s="13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36">
        <f t="shared" si="8"/>
        <v>43353</v>
      </c>
      <c r="U30" s="14">
        <f t="shared" si="8"/>
        <v>43354</v>
      </c>
      <c r="V30" s="14">
        <f t="shared" si="8"/>
        <v>43355</v>
      </c>
      <c r="W30" s="14">
        <f t="shared" si="8"/>
        <v>43356</v>
      </c>
      <c r="X30" s="14">
        <f t="shared" si="8"/>
        <v>43357</v>
      </c>
      <c r="Y30" s="10">
        <f t="shared" si="8"/>
        <v>43358</v>
      </c>
      <c r="Z30" s="10">
        <f t="shared" si="8"/>
        <v>43359</v>
      </c>
      <c r="AC30" s="49"/>
      <c r="AD30" s="49"/>
      <c r="AE30" s="49"/>
    </row>
    <row r="31" spans="1:32" s="1" customFormat="1" ht="15">
      <c r="A31" s="6">
        <v>29</v>
      </c>
      <c r="B31" s="14">
        <f t="shared" si="6"/>
        <v>43297</v>
      </c>
      <c r="C31" s="14">
        <f t="shared" si="6"/>
        <v>43298</v>
      </c>
      <c r="D31" s="14">
        <f t="shared" si="6"/>
        <v>43299</v>
      </c>
      <c r="E31" s="14">
        <f t="shared" si="6"/>
        <v>43300</v>
      </c>
      <c r="F31" s="14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13">
        <f t="shared" si="7"/>
        <v>43332</v>
      </c>
      <c r="L31" s="13">
        <f t="shared" si="7"/>
        <v>43333</v>
      </c>
      <c r="M31" s="13">
        <f t="shared" si="7"/>
        <v>43334</v>
      </c>
      <c r="N31" s="13">
        <f t="shared" si="7"/>
        <v>43335</v>
      </c>
      <c r="O31" s="13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37">
        <f t="shared" si="8"/>
        <v>43360</v>
      </c>
      <c r="U31" s="14">
        <f t="shared" si="8"/>
        <v>43361</v>
      </c>
      <c r="V31" s="14">
        <f t="shared" si="8"/>
        <v>43362</v>
      </c>
      <c r="W31" s="14">
        <f t="shared" si="8"/>
        <v>43363</v>
      </c>
      <c r="X31" s="14">
        <f t="shared" si="8"/>
        <v>43364</v>
      </c>
      <c r="Y31" s="10">
        <f t="shared" si="8"/>
        <v>43365</v>
      </c>
      <c r="Z31" s="10">
        <f t="shared" si="8"/>
        <v>43366</v>
      </c>
      <c r="AC31" s="49"/>
      <c r="AD31" s="49"/>
      <c r="AE31" s="49"/>
    </row>
    <row r="32" spans="1:32" s="1" customFormat="1" ht="15">
      <c r="A32" s="6">
        <v>30</v>
      </c>
      <c r="B32" s="14">
        <f t="shared" si="6"/>
        <v>43304</v>
      </c>
      <c r="C32" s="14">
        <f t="shared" si="6"/>
        <v>43305</v>
      </c>
      <c r="D32" s="14">
        <f t="shared" si="6"/>
        <v>43306</v>
      </c>
      <c r="E32" s="14">
        <f t="shared" si="6"/>
        <v>43307</v>
      </c>
      <c r="F32" s="14">
        <f t="shared" si="6"/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14">
        <f t="shared" si="7"/>
        <v>43339</v>
      </c>
      <c r="L32" s="14">
        <f t="shared" si="7"/>
        <v>43340</v>
      </c>
      <c r="M32" s="14">
        <f t="shared" si="7"/>
        <v>43341</v>
      </c>
      <c r="N32" s="14">
        <f t="shared" si="7"/>
        <v>43342</v>
      </c>
      <c r="O32" s="14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</row>
    <row r="33" spans="1:32" s="1" customFormat="1" ht="15">
      <c r="A33" s="6">
        <v>31</v>
      </c>
      <c r="B33" s="14">
        <f t="shared" si="6"/>
        <v>43311</v>
      </c>
      <c r="C33" s="14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13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</row>
    <row r="38" spans="1:32" s="1" customFormat="1" ht="15">
      <c r="A38" s="6">
        <v>41</v>
      </c>
      <c r="B38" s="14">
        <f t="shared" si="9"/>
        <v>43381</v>
      </c>
      <c r="C38" s="14">
        <f t="shared" si="9"/>
        <v>43382</v>
      </c>
      <c r="D38" s="14">
        <f t="shared" si="9"/>
        <v>43383</v>
      </c>
      <c r="E38" s="14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4">
        <f t="shared" si="11"/>
        <v>43437</v>
      </c>
      <c r="U38" s="14">
        <f t="shared" si="11"/>
        <v>43438</v>
      </c>
      <c r="V38" s="14">
        <f t="shared" si="11"/>
        <v>43439</v>
      </c>
      <c r="W38" s="7">
        <f t="shared" si="11"/>
        <v>43440</v>
      </c>
      <c r="X38" s="11">
        <f t="shared" si="11"/>
        <v>43441</v>
      </c>
      <c r="Y38" s="10">
        <f t="shared" si="11"/>
        <v>43442</v>
      </c>
      <c r="Z38" s="10">
        <f t="shared" si="11"/>
        <v>43443</v>
      </c>
    </row>
    <row r="39" spans="1:32" s="1" customFormat="1" ht="15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13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4">
        <f t="shared" si="11"/>
        <v>43444</v>
      </c>
      <c r="U39" s="14">
        <f t="shared" si="11"/>
        <v>43445</v>
      </c>
      <c r="V39" s="14">
        <f t="shared" si="11"/>
        <v>43446</v>
      </c>
      <c r="W39" s="14">
        <f t="shared" si="11"/>
        <v>43447</v>
      </c>
      <c r="X39" s="14">
        <f t="shared" si="11"/>
        <v>43448</v>
      </c>
      <c r="Y39" s="10">
        <f t="shared" si="11"/>
        <v>43449</v>
      </c>
      <c r="Z39" s="10">
        <f t="shared" si="11"/>
        <v>43450</v>
      </c>
    </row>
    <row r="40" spans="1:32" s="1" customFormat="1" ht="15">
      <c r="A40" s="6">
        <v>43</v>
      </c>
      <c r="B40" s="14">
        <f t="shared" si="9"/>
        <v>43395</v>
      </c>
      <c r="C40" s="14">
        <f t="shared" si="9"/>
        <v>43396</v>
      </c>
      <c r="D40" s="14">
        <f t="shared" si="9"/>
        <v>43397</v>
      </c>
      <c r="E40" s="14">
        <f t="shared" si="9"/>
        <v>43398</v>
      </c>
      <c r="F40" s="14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4">
        <f t="shared" si="10"/>
        <v>43423</v>
      </c>
      <c r="L40" s="14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14">
        <f t="shared" si="11"/>
        <v>43451</v>
      </c>
      <c r="U40" s="14">
        <f t="shared" si="11"/>
        <v>43452</v>
      </c>
      <c r="V40" s="14">
        <f t="shared" si="11"/>
        <v>43453</v>
      </c>
      <c r="W40" s="14">
        <f t="shared" si="11"/>
        <v>43454</v>
      </c>
      <c r="X40" s="14">
        <f t="shared" si="11"/>
        <v>43455</v>
      </c>
      <c r="Y40" s="10">
        <f t="shared" si="11"/>
        <v>43456</v>
      </c>
      <c r="Z40" s="10">
        <f t="shared" si="11"/>
        <v>43457</v>
      </c>
    </row>
    <row r="41" spans="1:32" s="1" customFormat="1" ht="15">
      <c r="A41" s="6">
        <v>44</v>
      </c>
      <c r="B41" s="14">
        <f t="shared" si="9"/>
        <v>43402</v>
      </c>
      <c r="C41" s="14">
        <f t="shared" si="9"/>
        <v>43403</v>
      </c>
      <c r="D41" s="14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4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13">
        <f t="shared" si="11"/>
        <v>43460</v>
      </c>
      <c r="W41" s="13">
        <f t="shared" si="11"/>
        <v>43461</v>
      </c>
      <c r="X41" s="13">
        <f t="shared" si="11"/>
        <v>43462</v>
      </c>
      <c r="Y41" s="10">
        <f t="shared" si="11"/>
        <v>43463</v>
      </c>
      <c r="Z41" s="10">
        <f t="shared" si="11"/>
        <v>43464</v>
      </c>
    </row>
    <row r="42" spans="1:32" s="1" customFormat="1" ht="15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82">
        <v>2</v>
      </c>
      <c r="E46" s="82">
        <v>3</v>
      </c>
      <c r="F46" s="82">
        <v>4</v>
      </c>
      <c r="G46" s="10">
        <v>5</v>
      </c>
      <c r="H46" s="10">
        <v>6</v>
      </c>
      <c r="T46" s="39"/>
    </row>
    <row r="47" spans="1:32">
      <c r="B47" s="14">
        <v>7</v>
      </c>
      <c r="C47" s="14">
        <v>8</v>
      </c>
      <c r="D47" s="14">
        <v>9</v>
      </c>
      <c r="E47" s="14">
        <v>10</v>
      </c>
      <c r="F47" s="14">
        <v>11</v>
      </c>
      <c r="G47" s="10">
        <v>12</v>
      </c>
      <c r="H47" s="10">
        <v>13</v>
      </c>
    </row>
    <row r="48" spans="1:32">
      <c r="B48" s="82">
        <v>14</v>
      </c>
      <c r="C48" s="82">
        <v>15</v>
      </c>
      <c r="D48" s="82">
        <v>16</v>
      </c>
      <c r="E48" s="82">
        <v>17</v>
      </c>
      <c r="F48" s="82">
        <v>18</v>
      </c>
      <c r="G48" s="20" t="str">
        <f t="shared" ref="B48:H51" si="12">IF(MONTH($T$35)&lt;&gt;MONTH($T$35-(WEEKDAY($T$35,1)-($K$4-1))-IF((WEEKDAY($T$35,1)-($K$4-1))&lt;=0,7,0)+(ROW(G48)-ROW($T$37))*7+(COLUMN(G48)-COLUMN($T$37)+1)),"",$T$35-(WEEKDAY($T$35,1)-($K$4-1))-IF((WEEKDAY($T$35,1)-($K$4-1))&lt;=0,7,0)+(ROW(G48)-ROW($T$37))*7+(COLUMN(G48)-COLUMN($T$37)+1))</f>
        <v/>
      </c>
      <c r="H48" s="20" t="str">
        <f t="shared" si="12"/>
        <v/>
      </c>
    </row>
    <row r="49" spans="2:8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</row>
    <row r="50" spans="2:8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</row>
    <row r="51" spans="2:8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35" priority="1" stopIfTrue="1" operator="equal">
      <formula>""</formula>
    </cfRule>
    <cfRule type="cellIs" dxfId="34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53">
    <tabColor theme="0" tint="-0.249977111117893"/>
    <pageSetUpPr fitToPage="1"/>
  </sheetPr>
  <dimension ref="A1:AS51"/>
  <sheetViews>
    <sheetView showGridLines="0" topLeftCell="A14" workbookViewId="0">
      <selection activeCell="AD24" sqref="AD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106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13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87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.75" thickBot="1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8">
        <f t="shared" si="0"/>
        <v>43102</v>
      </c>
      <c r="D10" s="8">
        <f t="shared" si="0"/>
        <v>43103</v>
      </c>
      <c r="E10" s="8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14">
        <f t="shared" si="2"/>
        <v>43160</v>
      </c>
      <c r="X10" s="14">
        <f t="shared" si="2"/>
        <v>43161</v>
      </c>
      <c r="Y10" s="10">
        <f t="shared" si="2"/>
        <v>43162</v>
      </c>
      <c r="Z10" s="10">
        <f t="shared" si="2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6">
        <v>2</v>
      </c>
      <c r="B11" s="12">
        <f t="shared" si="0"/>
        <v>43108</v>
      </c>
      <c r="C11" s="12">
        <f t="shared" si="0"/>
        <v>43109</v>
      </c>
      <c r="D11" s="12">
        <f t="shared" si="0"/>
        <v>43110</v>
      </c>
      <c r="E11" s="12">
        <f t="shared" si="0"/>
        <v>43111</v>
      </c>
      <c r="F11" s="12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f t="shared" si="2"/>
        <v>43171</v>
      </c>
      <c r="U12" s="14">
        <f t="shared" si="2"/>
        <v>43172</v>
      </c>
      <c r="V12" s="14">
        <f t="shared" si="2"/>
        <v>43173</v>
      </c>
      <c r="W12" s="14">
        <f t="shared" si="2"/>
        <v>43174</v>
      </c>
      <c r="X12" s="14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32</v>
      </c>
    </row>
    <row r="13" spans="1:45" s="1" customFormat="1" ht="16.5" thickTop="1" thickBot="1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22</v>
      </c>
    </row>
    <row r="14" spans="1:45" s="1" customFormat="1" ht="16.5" thickTop="1" thickBot="1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4">
        <f t="shared" si="2"/>
        <v>43185</v>
      </c>
      <c r="U14" s="14">
        <f t="shared" si="2"/>
        <v>43186</v>
      </c>
      <c r="V14" s="14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5" s="1" customFormat="1" ht="15.75" thickTop="1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5" s="1" customFormat="1" ht="15">
      <c r="I16"/>
      <c r="J16" s="26"/>
      <c r="R16" s="34"/>
      <c r="AC16" s="232" t="s">
        <v>57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0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v>13</v>
      </c>
      <c r="AE18" s="234"/>
    </row>
    <row r="19" spans="1:32" s="1" customFormat="1" ht="15.75" thickBot="1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4">
        <f t="shared" si="4"/>
        <v>43222</v>
      </c>
      <c r="N19" s="14">
        <f t="shared" si="4"/>
        <v>43223</v>
      </c>
      <c r="O19" s="14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4">
        <f t="shared" si="5"/>
        <v>43252</v>
      </c>
      <c r="Y19" s="10">
        <f t="shared" si="5"/>
        <v>43253</v>
      </c>
      <c r="Z19" s="10">
        <f t="shared" si="5"/>
        <v>43254</v>
      </c>
      <c r="AC19" s="86" t="s">
        <v>22</v>
      </c>
      <c r="AD19" s="237">
        <f>AD18+AD17</f>
        <v>13</v>
      </c>
      <c r="AE19" s="237"/>
    </row>
    <row r="20" spans="1:32" s="1" customFormat="1" ht="16.5" thickTop="1" thickBot="1">
      <c r="A20" s="6">
        <v>14</v>
      </c>
      <c r="B20" s="14">
        <f t="shared" si="3"/>
        <v>43192</v>
      </c>
      <c r="C20" s="14">
        <f t="shared" si="3"/>
        <v>43193</v>
      </c>
      <c r="D20" s="14">
        <f t="shared" si="3"/>
        <v>43194</v>
      </c>
      <c r="E20" s="14">
        <f t="shared" si="3"/>
        <v>43195</v>
      </c>
      <c r="F20" s="14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14">
        <f t="shared" si="4"/>
        <v>43227</v>
      </c>
      <c r="L20" s="14">
        <f t="shared" si="4"/>
        <v>43228</v>
      </c>
      <c r="M20" s="14">
        <f t="shared" si="4"/>
        <v>43229</v>
      </c>
      <c r="N20" s="14">
        <f t="shared" si="4"/>
        <v>43230</v>
      </c>
      <c r="O20" s="14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14">
        <f t="shared" si="5"/>
        <v>43255</v>
      </c>
      <c r="U20" s="14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</row>
    <row r="21" spans="1:32" s="1" customFormat="1" ht="16.5" thickTop="1" thickBot="1">
      <c r="A21" s="6">
        <v>15</v>
      </c>
      <c r="B21" s="14">
        <f t="shared" si="3"/>
        <v>43199</v>
      </c>
      <c r="C21" s="14">
        <f t="shared" si="3"/>
        <v>43200</v>
      </c>
      <c r="D21" s="14">
        <f t="shared" si="3"/>
        <v>43201</v>
      </c>
      <c r="E21" s="14">
        <f t="shared" si="3"/>
        <v>43202</v>
      </c>
      <c r="F21" s="14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14">
        <f t="shared" si="4"/>
        <v>43235</v>
      </c>
      <c r="M21" s="14">
        <f t="shared" si="4"/>
        <v>43236</v>
      </c>
      <c r="N21" s="14">
        <f t="shared" si="4"/>
        <v>43237</v>
      </c>
      <c r="O21" s="14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4">
        <f t="shared" si="5"/>
        <v>43262</v>
      </c>
      <c r="U21" s="14">
        <f t="shared" si="5"/>
        <v>43263</v>
      </c>
      <c r="V21" s="14">
        <f t="shared" si="5"/>
        <v>43264</v>
      </c>
      <c r="W21" s="14">
        <f t="shared" si="5"/>
        <v>43265</v>
      </c>
      <c r="X21" s="14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6.5" thickTop="1" thickBot="1">
      <c r="A22" s="6">
        <v>16</v>
      </c>
      <c r="B22" s="14">
        <f t="shared" si="3"/>
        <v>43206</v>
      </c>
      <c r="C22" s="14">
        <f t="shared" si="3"/>
        <v>43207</v>
      </c>
      <c r="D22" s="14">
        <f t="shared" si="3"/>
        <v>43208</v>
      </c>
      <c r="E22" s="14">
        <f t="shared" si="3"/>
        <v>43209</v>
      </c>
      <c r="F22" s="14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4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4">
        <f t="shared" si="5"/>
        <v>43269</v>
      </c>
      <c r="U22" s="14">
        <f t="shared" si="5"/>
        <v>43270</v>
      </c>
      <c r="V22" s="14">
        <f t="shared" si="5"/>
        <v>43271</v>
      </c>
      <c r="W22" s="14">
        <f t="shared" si="5"/>
        <v>43272</v>
      </c>
      <c r="X22" s="14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6.5" thickTop="1" thickBot="1">
      <c r="A23" s="6">
        <v>17</v>
      </c>
      <c r="B23" s="9">
        <f t="shared" si="3"/>
        <v>43213</v>
      </c>
      <c r="C23" s="14">
        <f t="shared" si="3"/>
        <v>43214</v>
      </c>
      <c r="D23" s="14">
        <f t="shared" si="3"/>
        <v>43215</v>
      </c>
      <c r="E23" s="14">
        <f t="shared" si="3"/>
        <v>43216</v>
      </c>
      <c r="F23" s="14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4">
        <f t="shared" si="4"/>
        <v>43248</v>
      </c>
      <c r="L23" s="14">
        <f t="shared" si="4"/>
        <v>43249</v>
      </c>
      <c r="M23" s="14">
        <f t="shared" si="4"/>
        <v>43250</v>
      </c>
      <c r="N23" s="14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14">
        <f t="shared" si="5"/>
        <v>43276</v>
      </c>
      <c r="U23" s="14">
        <f t="shared" si="5"/>
        <v>43277</v>
      </c>
      <c r="V23" s="14">
        <f t="shared" si="5"/>
        <v>43278</v>
      </c>
      <c r="W23" s="14">
        <f t="shared" si="5"/>
        <v>43279</v>
      </c>
      <c r="X23" s="14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CONTARPORCOLOR(AC8,B8:Z48)</f>
        <v>11</v>
      </c>
      <c r="AE23" s="237"/>
    </row>
    <row r="24" spans="1:32" s="1" customFormat="1" ht="16.5" thickTop="1" thickBot="1">
      <c r="A24" s="6">
        <v>18</v>
      </c>
      <c r="B24" s="82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.75" thickTop="1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.75" thickBot="1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4">
        <f t="shared" si="7"/>
        <v>43313</v>
      </c>
      <c r="N28" s="14">
        <f t="shared" si="7"/>
        <v>43314</v>
      </c>
      <c r="O28" s="14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/>
      <c r="AD28" s="49"/>
      <c r="AE28" s="49"/>
    </row>
    <row r="29" spans="1:32" s="1" customFormat="1" ht="16.5" thickTop="1" thickBot="1">
      <c r="A29" s="6">
        <v>27</v>
      </c>
      <c r="B29" s="14">
        <f t="shared" si="6"/>
        <v>43283</v>
      </c>
      <c r="C29" s="14">
        <f t="shared" si="6"/>
        <v>43284</v>
      </c>
      <c r="D29" s="14">
        <f t="shared" si="6"/>
        <v>43285</v>
      </c>
      <c r="E29" s="14">
        <f t="shared" si="6"/>
        <v>43286</v>
      </c>
      <c r="F29" s="14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14">
        <f t="shared" si="7"/>
        <v>43318</v>
      </c>
      <c r="L29" s="14">
        <f t="shared" si="7"/>
        <v>43319</v>
      </c>
      <c r="M29" s="14">
        <f t="shared" si="7"/>
        <v>43320</v>
      </c>
      <c r="N29" s="14">
        <f t="shared" si="7"/>
        <v>43321</v>
      </c>
      <c r="O29" s="14">
        <f t="shared" si="7"/>
        <v>43322</v>
      </c>
      <c r="P29" s="10">
        <f t="shared" si="7"/>
        <v>43323</v>
      </c>
      <c r="Q29" s="10">
        <f t="shared" si="7"/>
        <v>43324</v>
      </c>
      <c r="R29" s="27"/>
      <c r="S29" s="6">
        <v>36</v>
      </c>
      <c r="T29" s="14">
        <f t="shared" si="8"/>
        <v>43346</v>
      </c>
      <c r="U29" s="14">
        <f t="shared" si="8"/>
        <v>43347</v>
      </c>
      <c r="V29" s="82">
        <f t="shared" si="8"/>
        <v>43348</v>
      </c>
      <c r="W29" s="82">
        <f t="shared" si="8"/>
        <v>43349</v>
      </c>
      <c r="X29" s="82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49"/>
      <c r="AE29" s="49"/>
    </row>
    <row r="30" spans="1:32" s="1" customFormat="1" ht="16.5" thickTop="1" thickBot="1">
      <c r="A30" s="6">
        <v>28</v>
      </c>
      <c r="B30" s="14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14">
        <f t="shared" si="7"/>
        <v>43325</v>
      </c>
      <c r="L30" s="14">
        <f t="shared" si="7"/>
        <v>43326</v>
      </c>
      <c r="M30" s="9">
        <f t="shared" si="7"/>
        <v>43327</v>
      </c>
      <c r="N30" s="14">
        <f t="shared" si="7"/>
        <v>43328</v>
      </c>
      <c r="O30" s="14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36">
        <f t="shared" si="8"/>
        <v>43353</v>
      </c>
      <c r="U30" s="14">
        <f t="shared" si="8"/>
        <v>43354</v>
      </c>
      <c r="V30" s="82">
        <f t="shared" si="8"/>
        <v>43355</v>
      </c>
      <c r="W30" s="82">
        <f t="shared" si="8"/>
        <v>43356</v>
      </c>
      <c r="X30" s="82">
        <f t="shared" si="8"/>
        <v>43357</v>
      </c>
      <c r="Y30" s="10">
        <f t="shared" si="8"/>
        <v>43358</v>
      </c>
      <c r="Z30" s="10">
        <f t="shared" si="8"/>
        <v>43359</v>
      </c>
      <c r="AC30" s="49"/>
      <c r="AD30" s="49"/>
      <c r="AE30" s="49"/>
    </row>
    <row r="31" spans="1:32" s="1" customFormat="1" ht="16.5" thickTop="1" thickBot="1">
      <c r="A31" s="6">
        <v>29</v>
      </c>
      <c r="B31" s="82">
        <f t="shared" si="6"/>
        <v>43297</v>
      </c>
      <c r="C31" s="82">
        <f t="shared" si="6"/>
        <v>43298</v>
      </c>
      <c r="D31" s="82">
        <f t="shared" si="6"/>
        <v>43299</v>
      </c>
      <c r="E31" s="82">
        <f t="shared" si="6"/>
        <v>43300</v>
      </c>
      <c r="F31" s="82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14">
        <f t="shared" si="7"/>
        <v>43332</v>
      </c>
      <c r="L31" s="14">
        <f t="shared" si="7"/>
        <v>43333</v>
      </c>
      <c r="M31" s="14">
        <f t="shared" si="7"/>
        <v>43334</v>
      </c>
      <c r="N31" s="14">
        <f t="shared" si="7"/>
        <v>43335</v>
      </c>
      <c r="O31" s="14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37">
        <f t="shared" si="8"/>
        <v>43360</v>
      </c>
      <c r="U31" s="14">
        <f t="shared" si="8"/>
        <v>43361</v>
      </c>
      <c r="V31" s="14">
        <f t="shared" si="8"/>
        <v>43362</v>
      </c>
      <c r="W31" s="14">
        <f t="shared" si="8"/>
        <v>43363</v>
      </c>
      <c r="X31" s="14">
        <f t="shared" si="8"/>
        <v>43364</v>
      </c>
      <c r="Y31" s="10">
        <f t="shared" si="8"/>
        <v>43365</v>
      </c>
      <c r="Z31" s="10">
        <f t="shared" si="8"/>
        <v>43366</v>
      </c>
      <c r="AC31" s="49"/>
      <c r="AD31" s="49"/>
      <c r="AE31" s="49"/>
    </row>
    <row r="32" spans="1:32" s="1" customFormat="1" ht="16.5" thickTop="1" thickBot="1">
      <c r="A32" s="6">
        <v>30</v>
      </c>
      <c r="B32" s="82">
        <f t="shared" si="6"/>
        <v>43304</v>
      </c>
      <c r="C32" s="82">
        <f t="shared" si="6"/>
        <v>43305</v>
      </c>
      <c r="D32" s="82">
        <f t="shared" si="6"/>
        <v>43306</v>
      </c>
      <c r="E32" s="82">
        <f t="shared" si="6"/>
        <v>43307</v>
      </c>
      <c r="F32" s="82">
        <f t="shared" si="6"/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14">
        <f t="shared" si="7"/>
        <v>43339</v>
      </c>
      <c r="L32" s="14">
        <f t="shared" si="7"/>
        <v>43340</v>
      </c>
      <c r="M32" s="14">
        <f t="shared" si="7"/>
        <v>43341</v>
      </c>
      <c r="N32" s="14">
        <f t="shared" si="7"/>
        <v>43342</v>
      </c>
      <c r="O32" s="14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</row>
    <row r="33" spans="1:32" s="1" customFormat="1" ht="16.5" thickTop="1" thickBot="1">
      <c r="A33" s="6">
        <v>31</v>
      </c>
      <c r="B33" s="14">
        <f t="shared" si="6"/>
        <v>43311</v>
      </c>
      <c r="C33" s="14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.75" thickTop="1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.75" thickBot="1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13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</row>
    <row r="38" spans="1:32" s="1" customFormat="1" ht="16.5" thickTop="1" thickBot="1">
      <c r="A38" s="6">
        <v>41</v>
      </c>
      <c r="B38" s="14">
        <f t="shared" si="9"/>
        <v>43381</v>
      </c>
      <c r="C38" s="14">
        <f t="shared" si="9"/>
        <v>43382</v>
      </c>
      <c r="D38" s="14">
        <f t="shared" si="9"/>
        <v>43383</v>
      </c>
      <c r="E38" s="14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4">
        <f t="shared" si="11"/>
        <v>43437</v>
      </c>
      <c r="U38" s="14">
        <f t="shared" si="11"/>
        <v>43438</v>
      </c>
      <c r="V38" s="14">
        <f t="shared" si="11"/>
        <v>43439</v>
      </c>
      <c r="W38" s="7">
        <f t="shared" si="11"/>
        <v>43440</v>
      </c>
      <c r="X38" s="11">
        <f t="shared" si="11"/>
        <v>43441</v>
      </c>
      <c r="Y38" s="10">
        <f t="shared" si="11"/>
        <v>43442</v>
      </c>
      <c r="Z38" s="10">
        <f t="shared" si="11"/>
        <v>43443</v>
      </c>
    </row>
    <row r="39" spans="1:32" s="1" customFormat="1" ht="16.5" thickTop="1" thickBot="1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14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4">
        <f t="shared" si="11"/>
        <v>43444</v>
      </c>
      <c r="U39" s="14">
        <f t="shared" si="11"/>
        <v>43445</v>
      </c>
      <c r="V39" s="14">
        <f t="shared" si="11"/>
        <v>43446</v>
      </c>
      <c r="W39" s="14">
        <f t="shared" si="11"/>
        <v>43447</v>
      </c>
      <c r="X39" s="14">
        <f t="shared" si="11"/>
        <v>43448</v>
      </c>
      <c r="Y39" s="10">
        <f t="shared" si="11"/>
        <v>43449</v>
      </c>
      <c r="Z39" s="10">
        <f t="shared" si="11"/>
        <v>43450</v>
      </c>
    </row>
    <row r="40" spans="1:32" s="1" customFormat="1" ht="16.5" thickTop="1" thickBot="1">
      <c r="A40" s="6">
        <v>43</v>
      </c>
      <c r="B40" s="14">
        <f t="shared" si="9"/>
        <v>43395</v>
      </c>
      <c r="C40" s="14">
        <f t="shared" si="9"/>
        <v>43396</v>
      </c>
      <c r="D40" s="82">
        <f t="shared" si="9"/>
        <v>43397</v>
      </c>
      <c r="E40" s="82">
        <f t="shared" si="9"/>
        <v>43398</v>
      </c>
      <c r="F40" s="82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4">
        <f t="shared" si="10"/>
        <v>43423</v>
      </c>
      <c r="L40" s="14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14">
        <f t="shared" si="11"/>
        <v>43451</v>
      </c>
      <c r="U40" s="14">
        <f t="shared" si="11"/>
        <v>43452</v>
      </c>
      <c r="V40" s="14">
        <f t="shared" si="11"/>
        <v>43453</v>
      </c>
      <c r="W40" s="14">
        <f t="shared" si="11"/>
        <v>43454</v>
      </c>
      <c r="X40" s="14">
        <f t="shared" si="11"/>
        <v>43455</v>
      </c>
      <c r="Y40" s="10">
        <f t="shared" si="11"/>
        <v>43456</v>
      </c>
      <c r="Z40" s="10">
        <f t="shared" si="11"/>
        <v>43457</v>
      </c>
    </row>
    <row r="41" spans="1:32" s="1" customFormat="1" ht="16.5" thickTop="1" thickBot="1">
      <c r="A41" s="6">
        <v>44</v>
      </c>
      <c r="B41" s="14">
        <f t="shared" si="9"/>
        <v>43402</v>
      </c>
      <c r="C41" s="14">
        <f t="shared" si="9"/>
        <v>43403</v>
      </c>
      <c r="D41" s="14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4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13">
        <f t="shared" si="11"/>
        <v>43460</v>
      </c>
      <c r="W41" s="13">
        <f t="shared" si="11"/>
        <v>43461</v>
      </c>
      <c r="X41" s="13">
        <f t="shared" si="11"/>
        <v>43462</v>
      </c>
      <c r="Y41" s="10">
        <f t="shared" si="11"/>
        <v>43463</v>
      </c>
      <c r="Z41" s="10">
        <f t="shared" si="11"/>
        <v>43464</v>
      </c>
    </row>
    <row r="42" spans="1:32" s="1" customFormat="1" ht="15.75" thickTop="1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82">
        <v>2</v>
      </c>
      <c r="E46" s="82">
        <v>3</v>
      </c>
      <c r="F46" s="82">
        <v>4</v>
      </c>
      <c r="G46" s="10">
        <v>5</v>
      </c>
      <c r="H46" s="10">
        <v>6</v>
      </c>
      <c r="T46" s="39"/>
    </row>
    <row r="47" spans="1:32">
      <c r="B47" s="9">
        <v>7</v>
      </c>
      <c r="C47" s="13">
        <v>8</v>
      </c>
      <c r="D47" s="13">
        <v>9</v>
      </c>
      <c r="E47" s="13">
        <v>10</v>
      </c>
      <c r="F47" s="13">
        <v>11</v>
      </c>
      <c r="G47" s="10">
        <v>12</v>
      </c>
      <c r="H47" s="10">
        <v>13</v>
      </c>
    </row>
    <row r="48" spans="1:32">
      <c r="B48" s="20" t="str">
        <f t="shared" ref="B48:H51" si="12">IF(MONTH($T$35)&lt;&gt;MONTH($T$35-(WEEKDAY($T$35,1)-($K$4-1))-IF((WEEKDAY($T$35,1)-($K$4-1))&lt;=0,7,0)+(ROW(B48)-ROW($T$37))*7+(COLUMN(B48)-COLUMN($T$37)+1)),"",$T$35-(WEEKDAY($T$35,1)-($K$4-1))-IF((WEEKDAY($T$35,1)-($K$4-1))&lt;=0,7,0)+(ROW(B48)-ROW($T$37))*7+(COLUMN(B48)-COLUMN($T$37)+1))</f>
        <v/>
      </c>
      <c r="C48" s="20" t="str">
        <f t="shared" si="12"/>
        <v/>
      </c>
      <c r="D48" s="20" t="str">
        <f t="shared" si="12"/>
        <v/>
      </c>
      <c r="E48" s="20" t="str">
        <f t="shared" si="12"/>
        <v/>
      </c>
      <c r="F48" s="20" t="str">
        <f t="shared" si="12"/>
        <v/>
      </c>
      <c r="G48" s="20" t="str">
        <f t="shared" si="12"/>
        <v/>
      </c>
      <c r="H48" s="20" t="str">
        <f t="shared" si="12"/>
        <v/>
      </c>
    </row>
    <row r="49" spans="2:8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</row>
    <row r="50" spans="2:8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</row>
    <row r="51" spans="2:8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2">
    <mergeCell ref="B3:D3"/>
    <mergeCell ref="F3:H3"/>
    <mergeCell ref="K3:M3"/>
    <mergeCell ref="B1:L1"/>
    <mergeCell ref="N1:W1"/>
    <mergeCell ref="Y1:Z1"/>
    <mergeCell ref="B2:M2"/>
    <mergeCell ref="T2:Z2"/>
    <mergeCell ref="AD18:AE18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33" priority="1" stopIfTrue="1" operator="equal">
      <formula>""</formula>
    </cfRule>
    <cfRule type="cellIs" dxfId="32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107">
    <tabColor rgb="FFFFC000"/>
    <pageSetUpPr fitToPage="1"/>
  </sheetPr>
  <dimension ref="A1:AS51"/>
  <sheetViews>
    <sheetView showGridLines="0" topLeftCell="A12" zoomScale="85" zoomScaleNormal="85" workbookViewId="0">
      <selection activeCell="AD17" sqref="AD17:AE17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229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255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30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78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2021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230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74"/>
      <c r="AD7" s="41" t="s">
        <v>6</v>
      </c>
      <c r="AE7" s="42"/>
      <c r="AF7">
        <f>CONTARPORCOLOR(AC7,B10:Z42)</f>
        <v>13</v>
      </c>
    </row>
    <row r="8" spans="1:45" s="1" customFormat="1" ht="15">
      <c r="B8" s="228">
        <f>DATE($B$4,$F$4,1)</f>
        <v>44197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44228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44256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75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29"/>
      <c r="E10" s="129"/>
      <c r="F10" s="172">
        <v>1</v>
      </c>
      <c r="G10" s="171">
        <v>2</v>
      </c>
      <c r="H10" s="171">
        <v>3</v>
      </c>
      <c r="I10"/>
      <c r="J10" s="128">
        <v>5</v>
      </c>
      <c r="K10" s="134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>44228</v>
      </c>
      <c r="L10" s="134">
        <f t="shared" si="0"/>
        <v>44229</v>
      </c>
      <c r="M10" s="134">
        <f t="shared" si="0"/>
        <v>44230</v>
      </c>
      <c r="N10" s="129"/>
      <c r="O10" s="129"/>
      <c r="P10" s="133"/>
      <c r="Q10" s="133"/>
      <c r="R10" s="34"/>
      <c r="S10" s="128">
        <v>9</v>
      </c>
      <c r="T10" s="134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>44256</v>
      </c>
      <c r="U10" s="134">
        <f t="shared" si="1"/>
        <v>44257</v>
      </c>
      <c r="V10" s="134">
        <f t="shared" si="1"/>
        <v>44258</v>
      </c>
      <c r="W10" s="129"/>
      <c r="X10" s="129"/>
      <c r="Y10" s="171"/>
      <c r="Z10" s="171"/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5">
        <v>4</v>
      </c>
      <c r="C11" s="135">
        <v>5</v>
      </c>
      <c r="D11" s="172">
        <v>6</v>
      </c>
      <c r="E11" s="135">
        <v>7</v>
      </c>
      <c r="F11" s="135">
        <v>8</v>
      </c>
      <c r="G11" s="171">
        <v>9</v>
      </c>
      <c r="H11" s="171">
        <v>10</v>
      </c>
      <c r="I11"/>
      <c r="J11" s="128">
        <v>6</v>
      </c>
      <c r="K11" s="132">
        <v>1</v>
      </c>
      <c r="L11" s="132">
        <v>2</v>
      </c>
      <c r="M11" s="132">
        <v>3</v>
      </c>
      <c r="N11" s="132">
        <v>4</v>
      </c>
      <c r="O11" s="132">
        <v>5</v>
      </c>
      <c r="P11" s="171">
        <v>6</v>
      </c>
      <c r="Q11" s="171">
        <v>7</v>
      </c>
      <c r="R11" s="34"/>
      <c r="S11" s="128">
        <v>10</v>
      </c>
      <c r="T11" s="132">
        <v>1</v>
      </c>
      <c r="U11" s="132">
        <v>2</v>
      </c>
      <c r="V11" s="132">
        <v>3</v>
      </c>
      <c r="W11" s="132">
        <v>4</v>
      </c>
      <c r="X11" s="132">
        <v>5</v>
      </c>
      <c r="Y11" s="171">
        <v>6</v>
      </c>
      <c r="Z11" s="171">
        <v>7</v>
      </c>
      <c r="AC11" s="48" t="s">
        <v>24</v>
      </c>
      <c r="AD11" s="48"/>
      <c r="AE11" s="48">
        <v>218</v>
      </c>
      <c r="AJ11" s="32"/>
      <c r="AK11" s="32"/>
      <c r="AN11" s="32"/>
      <c r="AS11" s="56"/>
    </row>
    <row r="12" spans="1:45" s="1" customFormat="1" ht="16.5" thickTop="1" thickBot="1">
      <c r="A12" s="128">
        <v>3</v>
      </c>
      <c r="B12" s="135">
        <v>11</v>
      </c>
      <c r="C12" s="135">
        <v>12</v>
      </c>
      <c r="D12" s="135">
        <v>13</v>
      </c>
      <c r="E12" s="135">
        <v>14</v>
      </c>
      <c r="F12" s="135">
        <v>15</v>
      </c>
      <c r="G12" s="171">
        <v>16</v>
      </c>
      <c r="H12" s="171">
        <v>17</v>
      </c>
      <c r="I12"/>
      <c r="J12" s="128">
        <v>7</v>
      </c>
      <c r="K12" s="132">
        <v>8</v>
      </c>
      <c r="L12" s="132">
        <v>9</v>
      </c>
      <c r="M12" s="132">
        <v>10</v>
      </c>
      <c r="N12" s="132">
        <v>11</v>
      </c>
      <c r="O12" s="132">
        <v>12</v>
      </c>
      <c r="P12" s="171">
        <v>13</v>
      </c>
      <c r="Q12" s="171">
        <v>14</v>
      </c>
      <c r="R12" s="34"/>
      <c r="S12" s="128">
        <v>11</v>
      </c>
      <c r="T12" s="132">
        <v>8</v>
      </c>
      <c r="U12" s="132">
        <v>9</v>
      </c>
      <c r="V12" s="132">
        <v>10</v>
      </c>
      <c r="W12" s="132">
        <v>11</v>
      </c>
      <c r="X12" s="132">
        <v>12</v>
      </c>
      <c r="Y12" s="171">
        <v>13</v>
      </c>
      <c r="Z12" s="171">
        <v>14</v>
      </c>
      <c r="AC12" s="48" t="s">
        <v>25</v>
      </c>
      <c r="AD12" s="48"/>
      <c r="AE12" s="48">
        <f>(AE14-AE11)</f>
        <v>7</v>
      </c>
      <c r="AK12" s="32"/>
      <c r="AS12" s="56"/>
    </row>
    <row r="13" spans="1:45" s="1" customFormat="1" ht="16.5" thickTop="1" thickBot="1">
      <c r="A13" s="128">
        <v>4</v>
      </c>
      <c r="B13" s="135">
        <v>18</v>
      </c>
      <c r="C13" s="135">
        <v>19</v>
      </c>
      <c r="D13" s="135">
        <v>20</v>
      </c>
      <c r="E13" s="135">
        <v>21</v>
      </c>
      <c r="F13" s="135">
        <v>22</v>
      </c>
      <c r="G13" s="171">
        <v>23</v>
      </c>
      <c r="H13" s="171">
        <v>24</v>
      </c>
      <c r="I13"/>
      <c r="J13" s="128">
        <v>8</v>
      </c>
      <c r="K13" s="132">
        <v>15</v>
      </c>
      <c r="L13" s="132">
        <v>16</v>
      </c>
      <c r="M13" s="132">
        <v>17</v>
      </c>
      <c r="N13" s="132">
        <v>18</v>
      </c>
      <c r="O13" s="132">
        <v>19</v>
      </c>
      <c r="P13" s="171">
        <v>20</v>
      </c>
      <c r="Q13" s="171">
        <v>21</v>
      </c>
      <c r="R13" s="34"/>
      <c r="S13" s="128">
        <v>12</v>
      </c>
      <c r="T13" s="132">
        <v>15</v>
      </c>
      <c r="U13" s="132">
        <v>16</v>
      </c>
      <c r="V13" s="132">
        <v>17</v>
      </c>
      <c r="W13" s="132">
        <v>18</v>
      </c>
      <c r="X13" s="132">
        <v>19</v>
      </c>
      <c r="Y13" s="171">
        <v>20</v>
      </c>
      <c r="Z13" s="171">
        <v>21</v>
      </c>
      <c r="AC13" s="50" t="s">
        <v>26</v>
      </c>
      <c r="AD13" s="50"/>
      <c r="AE13" s="48">
        <v>22</v>
      </c>
      <c r="AN13" s="32"/>
    </row>
    <row r="14" spans="1:45" s="1" customFormat="1" ht="16.5" thickTop="1" thickBot="1">
      <c r="A14" s="128">
        <v>5</v>
      </c>
      <c r="B14" s="135">
        <v>25</v>
      </c>
      <c r="C14" s="135">
        <v>26</v>
      </c>
      <c r="D14" s="135">
        <v>27</v>
      </c>
      <c r="E14" s="135">
        <v>28</v>
      </c>
      <c r="F14" s="135">
        <v>29</v>
      </c>
      <c r="G14" s="171">
        <v>30</v>
      </c>
      <c r="H14" s="171">
        <v>31</v>
      </c>
      <c r="I14"/>
      <c r="J14" s="128">
        <v>9</v>
      </c>
      <c r="K14" s="132">
        <v>22</v>
      </c>
      <c r="L14" s="132">
        <v>23</v>
      </c>
      <c r="M14" s="132">
        <v>24</v>
      </c>
      <c r="N14" s="132">
        <v>25</v>
      </c>
      <c r="O14" s="132">
        <v>26</v>
      </c>
      <c r="P14" s="171">
        <v>27</v>
      </c>
      <c r="Q14" s="171">
        <v>28</v>
      </c>
      <c r="R14" s="34"/>
      <c r="S14" s="128">
        <v>13</v>
      </c>
      <c r="T14" s="132">
        <v>22</v>
      </c>
      <c r="U14" s="132">
        <v>23</v>
      </c>
      <c r="V14" s="132">
        <v>24</v>
      </c>
      <c r="W14" s="132">
        <v>25</v>
      </c>
      <c r="X14" s="132">
        <v>26</v>
      </c>
      <c r="Y14" s="171">
        <v>27</v>
      </c>
      <c r="Z14" s="171">
        <v>28</v>
      </c>
      <c r="AC14" s="231" t="s">
        <v>108</v>
      </c>
      <c r="AD14" s="231"/>
      <c r="AE14" s="98">
        <f>CONTARPORCOLOR(AC9,B10:Z42)</f>
        <v>225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v>29</v>
      </c>
      <c r="U15" s="135">
        <v>30</v>
      </c>
      <c r="V15" s="135">
        <v>31</v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44287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44317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44348</v>
      </c>
      <c r="U17" s="229"/>
      <c r="V17" s="229"/>
      <c r="W17" s="229"/>
      <c r="X17" s="229"/>
      <c r="Y17" s="229"/>
      <c r="Z17" s="230"/>
      <c r="AC17" s="52">
        <v>2020</v>
      </c>
      <c r="AD17" s="233">
        <v>0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2021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29"/>
      <c r="E19" s="172">
        <v>1</v>
      </c>
      <c r="F19" s="172">
        <v>2</v>
      </c>
      <c r="G19" s="171">
        <v>3</v>
      </c>
      <c r="H19" s="171">
        <v>4</v>
      </c>
      <c r="I19"/>
      <c r="J19" s="128">
        <v>18</v>
      </c>
      <c r="K19" s="129"/>
      <c r="L19" s="129"/>
      <c r="M19" s="129"/>
      <c r="N19" s="129"/>
      <c r="O19" s="129"/>
      <c r="P19" s="171">
        <v>1</v>
      </c>
      <c r="Q19" s="171">
        <v>2</v>
      </c>
      <c r="R19" s="126"/>
      <c r="S19" s="128"/>
      <c r="T19" s="134"/>
      <c r="U19" s="134"/>
      <c r="V19" s="134"/>
      <c r="W19" s="134"/>
      <c r="X19" s="129"/>
      <c r="Y19" s="171"/>
      <c r="Z19" s="171"/>
      <c r="AC19" s="177" t="s">
        <v>22</v>
      </c>
      <c r="AD19" s="237">
        <f>AD18+AD17</f>
        <v>30</v>
      </c>
      <c r="AE19" s="237"/>
    </row>
    <row r="20" spans="1:32" s="1" customFormat="1" ht="16.5" thickTop="1" thickBot="1">
      <c r="A20" s="128">
        <v>15</v>
      </c>
      <c r="B20" s="132">
        <v>5</v>
      </c>
      <c r="C20" s="132">
        <v>6</v>
      </c>
      <c r="D20" s="132">
        <v>7</v>
      </c>
      <c r="E20" s="132">
        <v>8</v>
      </c>
      <c r="F20" s="132">
        <v>9</v>
      </c>
      <c r="G20" s="171">
        <v>10</v>
      </c>
      <c r="H20" s="171">
        <v>11</v>
      </c>
      <c r="I20"/>
      <c r="J20" s="128">
        <v>19</v>
      </c>
      <c r="K20" s="135">
        <v>3</v>
      </c>
      <c r="L20" s="135">
        <v>4</v>
      </c>
      <c r="M20" s="135">
        <v>5</v>
      </c>
      <c r="N20" s="135">
        <v>6</v>
      </c>
      <c r="O20" s="136">
        <v>7</v>
      </c>
      <c r="P20" s="171">
        <v>8</v>
      </c>
      <c r="Q20" s="171">
        <v>9</v>
      </c>
      <c r="R20" s="126"/>
      <c r="S20" s="128">
        <v>23</v>
      </c>
      <c r="T20" s="129"/>
      <c r="U20" s="132">
        <v>1</v>
      </c>
      <c r="V20" s="132">
        <v>2</v>
      </c>
      <c r="W20" s="132">
        <v>3</v>
      </c>
      <c r="X20" s="132">
        <v>4</v>
      </c>
      <c r="Y20" s="171">
        <v>5</v>
      </c>
      <c r="Z20" s="171">
        <v>6</v>
      </c>
    </row>
    <row r="21" spans="1:32" s="1" customFormat="1" ht="16.5" thickTop="1" thickBot="1">
      <c r="A21" s="128">
        <v>16</v>
      </c>
      <c r="B21" s="132">
        <v>12</v>
      </c>
      <c r="C21" s="132">
        <v>13</v>
      </c>
      <c r="D21" s="132">
        <v>14</v>
      </c>
      <c r="E21" s="132">
        <v>15</v>
      </c>
      <c r="F21" s="132">
        <v>16</v>
      </c>
      <c r="G21" s="171">
        <v>17</v>
      </c>
      <c r="H21" s="171">
        <v>18</v>
      </c>
      <c r="I21"/>
      <c r="J21" s="128">
        <v>20</v>
      </c>
      <c r="K21" s="135">
        <v>10</v>
      </c>
      <c r="L21" s="135">
        <v>11</v>
      </c>
      <c r="M21" s="135">
        <v>12</v>
      </c>
      <c r="N21" s="172">
        <v>13</v>
      </c>
      <c r="O21" s="136">
        <v>14</v>
      </c>
      <c r="P21" s="171">
        <v>15</v>
      </c>
      <c r="Q21" s="171">
        <v>16</v>
      </c>
      <c r="R21" s="126"/>
      <c r="S21" s="128">
        <v>24</v>
      </c>
      <c r="T21" s="132">
        <v>7</v>
      </c>
      <c r="U21" s="132">
        <v>8</v>
      </c>
      <c r="V21" s="132">
        <v>9</v>
      </c>
      <c r="W21" s="132">
        <v>10</v>
      </c>
      <c r="X21" s="132">
        <v>11</v>
      </c>
      <c r="Y21" s="171">
        <v>12</v>
      </c>
      <c r="Z21" s="171">
        <v>13</v>
      </c>
    </row>
    <row r="22" spans="1:32" s="1" customFormat="1" ht="16.5" thickTop="1" thickBot="1">
      <c r="A22" s="128">
        <v>17</v>
      </c>
      <c r="B22" s="132">
        <v>19</v>
      </c>
      <c r="C22" s="132">
        <v>20</v>
      </c>
      <c r="D22" s="132">
        <v>21</v>
      </c>
      <c r="E22" s="132">
        <v>22</v>
      </c>
      <c r="F22" s="172">
        <v>23</v>
      </c>
      <c r="G22" s="171">
        <v>24</v>
      </c>
      <c r="H22" s="171">
        <v>25</v>
      </c>
      <c r="I22"/>
      <c r="J22" s="128">
        <v>21</v>
      </c>
      <c r="K22" s="135">
        <v>17</v>
      </c>
      <c r="L22" s="135">
        <v>18</v>
      </c>
      <c r="M22" s="135">
        <v>19</v>
      </c>
      <c r="N22" s="135">
        <v>20</v>
      </c>
      <c r="O22" s="135">
        <v>21</v>
      </c>
      <c r="P22" s="171">
        <v>22</v>
      </c>
      <c r="Q22" s="171">
        <v>23</v>
      </c>
      <c r="R22" s="126"/>
      <c r="S22" s="128">
        <v>25</v>
      </c>
      <c r="T22" s="132">
        <v>14</v>
      </c>
      <c r="U22" s="132">
        <v>15</v>
      </c>
      <c r="V22" s="132">
        <v>16</v>
      </c>
      <c r="W22" s="132">
        <v>17</v>
      </c>
      <c r="X22" s="132">
        <v>18</v>
      </c>
      <c r="Y22" s="171">
        <v>19</v>
      </c>
      <c r="Z22" s="171">
        <v>20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26</v>
      </c>
      <c r="C23" s="93">
        <v>27</v>
      </c>
      <c r="D23" s="93">
        <v>28</v>
      </c>
      <c r="E23" s="93">
        <v>29</v>
      </c>
      <c r="F23" s="93">
        <v>30</v>
      </c>
      <c r="G23" s="171"/>
      <c r="H23" s="171"/>
      <c r="I23"/>
      <c r="J23" s="128">
        <v>22</v>
      </c>
      <c r="K23" s="135">
        <v>24</v>
      </c>
      <c r="L23" s="135">
        <v>25</v>
      </c>
      <c r="M23" s="135">
        <v>26</v>
      </c>
      <c r="N23" s="135">
        <v>27</v>
      </c>
      <c r="O23" s="135">
        <v>28</v>
      </c>
      <c r="P23" s="171">
        <v>29</v>
      </c>
      <c r="Q23" s="171">
        <v>30</v>
      </c>
      <c r="R23" s="126"/>
      <c r="S23" s="128">
        <v>26</v>
      </c>
      <c r="T23" s="132">
        <v>21</v>
      </c>
      <c r="U23" s="132">
        <v>22</v>
      </c>
      <c r="V23" s="132">
        <v>23</v>
      </c>
      <c r="W23" s="132">
        <v>24</v>
      </c>
      <c r="X23" s="132">
        <v>25</v>
      </c>
      <c r="Y23" s="171">
        <v>26</v>
      </c>
      <c r="Z23" s="171">
        <v>27</v>
      </c>
      <c r="AC23" s="48">
        <v>2021</v>
      </c>
      <c r="AD23" s="237">
        <f>CONTARPORCOLOR(AC8,B10:Z51)</f>
        <v>33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5">
        <v>31</v>
      </c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28</v>
      </c>
      <c r="U24" s="135">
        <v>29</v>
      </c>
      <c r="V24" s="135">
        <v>30</v>
      </c>
      <c r="W24" s="134" t="str">
        <f t="shared" ref="W24:Z24" si="3">IF(MONTH($T$17)&lt;&gt;MONTH($T$17-(WEEKDAY($T$17,1)-($K$4-1))-IF((WEEKDAY($T$17,1)-($K$4-1))&lt;=0,7,0)+(ROW(W24)-ROW($T$19))*7+(COLUMN(W24)-COLUMN($T$19)+1)),"",$T$17-(WEEKDAY($T$17,1)-($K$4-1))-IF((WEEKDAY($T$17,1)-($K$4-1))&lt;=0,7,0)+(ROW(W24)-ROW($T$19))*7+(COLUMN(W24)-COLUMN($T$19)+1))</f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55">
        <f>AD19-AD23</f>
        <v>-3</v>
      </c>
      <c r="AE24" s="255"/>
    </row>
    <row r="25" spans="1:32" s="1" customFormat="1" ht="15.75" thickTop="1">
      <c r="I25"/>
      <c r="J25" s="26"/>
      <c r="L25" s="29"/>
      <c r="R25" s="126"/>
      <c r="AC25" s="49"/>
      <c r="AD25" s="49"/>
      <c r="AE25" s="49"/>
    </row>
    <row r="26" spans="1:32" s="1" customFormat="1" ht="15">
      <c r="B26" s="228">
        <f>DATE(YEAR(T17+35),MONTH(T17+35),1)</f>
        <v>44378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44409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44440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29"/>
      <c r="E28" s="135">
        <v>1</v>
      </c>
      <c r="F28" s="135">
        <v>2</v>
      </c>
      <c r="G28" s="171">
        <v>3</v>
      </c>
      <c r="H28" s="171">
        <v>4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71"/>
      <c r="Q28" s="171">
        <v>1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29"/>
      <c r="V28" s="135">
        <v>1</v>
      </c>
      <c r="W28" s="135">
        <v>2</v>
      </c>
      <c r="X28" s="135">
        <v>3</v>
      </c>
      <c r="Y28" s="171">
        <v>4</v>
      </c>
      <c r="Z28" s="171">
        <v>5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5</v>
      </c>
      <c r="C29" s="132">
        <v>6</v>
      </c>
      <c r="D29" s="132">
        <v>7</v>
      </c>
      <c r="E29" s="132">
        <v>8</v>
      </c>
      <c r="F29" s="132">
        <v>9</v>
      </c>
      <c r="G29" s="171">
        <v>10</v>
      </c>
      <c r="H29" s="171">
        <v>11</v>
      </c>
      <c r="I29"/>
      <c r="J29" s="128">
        <v>32</v>
      </c>
      <c r="K29" s="132">
        <v>2</v>
      </c>
      <c r="L29" s="132">
        <v>3</v>
      </c>
      <c r="M29" s="132">
        <v>4</v>
      </c>
      <c r="N29" s="132">
        <v>5</v>
      </c>
      <c r="O29" s="132">
        <v>6</v>
      </c>
      <c r="P29" s="171">
        <v>7</v>
      </c>
      <c r="Q29" s="171">
        <v>8</v>
      </c>
      <c r="R29" s="126"/>
      <c r="S29" s="128">
        <v>37</v>
      </c>
      <c r="T29" s="135">
        <v>6</v>
      </c>
      <c r="U29" s="135">
        <v>7</v>
      </c>
      <c r="V29" s="172">
        <v>8</v>
      </c>
      <c r="W29" s="136">
        <v>9</v>
      </c>
      <c r="X29" s="136">
        <v>10</v>
      </c>
      <c r="Y29" s="171">
        <v>11</v>
      </c>
      <c r="Z29" s="171">
        <v>12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12</v>
      </c>
      <c r="C30" s="132">
        <v>13</v>
      </c>
      <c r="D30" s="132">
        <v>14</v>
      </c>
      <c r="E30" s="132">
        <v>15</v>
      </c>
      <c r="F30" s="132">
        <v>16</v>
      </c>
      <c r="G30" s="171">
        <v>17</v>
      </c>
      <c r="H30" s="171">
        <v>18</v>
      </c>
      <c r="I30"/>
      <c r="J30" s="128">
        <v>33</v>
      </c>
      <c r="K30" s="135">
        <v>9</v>
      </c>
      <c r="L30" s="135">
        <v>10</v>
      </c>
      <c r="M30" s="135">
        <v>11</v>
      </c>
      <c r="N30" s="135">
        <v>12</v>
      </c>
      <c r="O30" s="135">
        <v>13</v>
      </c>
      <c r="P30" s="171">
        <v>14</v>
      </c>
      <c r="Q30" s="171">
        <v>15</v>
      </c>
      <c r="R30" s="126"/>
      <c r="S30" s="128">
        <v>38</v>
      </c>
      <c r="T30" s="137">
        <v>13</v>
      </c>
      <c r="U30" s="137">
        <v>14</v>
      </c>
      <c r="V30" s="137">
        <v>15</v>
      </c>
      <c r="W30" s="137">
        <v>16</v>
      </c>
      <c r="X30" s="137">
        <v>17</v>
      </c>
      <c r="Y30" s="173">
        <v>18</v>
      </c>
      <c r="Z30" s="173">
        <v>19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19</v>
      </c>
      <c r="C31" s="132">
        <v>20</v>
      </c>
      <c r="D31" s="132">
        <v>21</v>
      </c>
      <c r="E31" s="132">
        <v>22</v>
      </c>
      <c r="F31" s="132">
        <v>23</v>
      </c>
      <c r="G31" s="171">
        <v>24</v>
      </c>
      <c r="H31" s="171">
        <v>25</v>
      </c>
      <c r="I31"/>
      <c r="J31" s="128">
        <v>34</v>
      </c>
      <c r="K31" s="172">
        <v>16</v>
      </c>
      <c r="L31" s="136">
        <v>17</v>
      </c>
      <c r="M31" s="136">
        <v>18</v>
      </c>
      <c r="N31" s="136">
        <v>19</v>
      </c>
      <c r="O31" s="136">
        <v>20</v>
      </c>
      <c r="P31" s="171">
        <v>21</v>
      </c>
      <c r="Q31" s="171">
        <v>22</v>
      </c>
      <c r="R31" s="126"/>
      <c r="S31" s="128">
        <v>39</v>
      </c>
      <c r="T31" s="92">
        <v>20</v>
      </c>
      <c r="U31" s="92">
        <v>21</v>
      </c>
      <c r="V31" s="92">
        <v>22</v>
      </c>
      <c r="W31" s="92">
        <v>23</v>
      </c>
      <c r="X31" s="92">
        <v>24</v>
      </c>
      <c r="Y31" s="59">
        <v>25</v>
      </c>
      <c r="Z31" s="59">
        <v>26</v>
      </c>
      <c r="AC31" s="49"/>
      <c r="AD31" s="49"/>
      <c r="AE31" s="49"/>
    </row>
    <row r="32" spans="1:32" s="1" customFormat="1" ht="16.5" thickTop="1" thickBot="1">
      <c r="A32" s="128">
        <v>31</v>
      </c>
      <c r="B32" s="135">
        <v>26</v>
      </c>
      <c r="C32" s="132">
        <v>27</v>
      </c>
      <c r="D32" s="132">
        <v>28</v>
      </c>
      <c r="E32" s="132">
        <v>29</v>
      </c>
      <c r="F32" s="132">
        <v>30</v>
      </c>
      <c r="G32" s="171">
        <v>31</v>
      </c>
      <c r="H32" s="171"/>
      <c r="I32"/>
      <c r="J32" s="128">
        <v>35</v>
      </c>
      <c r="K32" s="136">
        <v>23</v>
      </c>
      <c r="L32" s="136">
        <v>24</v>
      </c>
      <c r="M32" s="136">
        <v>25</v>
      </c>
      <c r="N32" s="136">
        <v>26</v>
      </c>
      <c r="O32" s="136">
        <v>27</v>
      </c>
      <c r="P32" s="171">
        <v>28</v>
      </c>
      <c r="Q32" s="171">
        <v>29</v>
      </c>
      <c r="R32" s="126"/>
      <c r="S32" s="128">
        <v>40</v>
      </c>
      <c r="T32" s="135">
        <v>27</v>
      </c>
      <c r="U32" s="135">
        <v>28</v>
      </c>
      <c r="V32" s="135">
        <v>29</v>
      </c>
      <c r="W32" s="135">
        <v>30</v>
      </c>
      <c r="X32" s="129"/>
      <c r="Y32" s="129"/>
      <c r="Z32" s="129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v>30</v>
      </c>
      <c r="L33" s="135">
        <v>31</v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44470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44501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44531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29"/>
      <c r="F37" s="132">
        <v>1</v>
      </c>
      <c r="G37" s="171">
        <v>2</v>
      </c>
      <c r="H37" s="171">
        <v>3</v>
      </c>
      <c r="I37"/>
      <c r="J37" s="128">
        <v>44</v>
      </c>
      <c r="K37" s="134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>44501</v>
      </c>
      <c r="L37" s="134">
        <f t="shared" si="7"/>
        <v>44502</v>
      </c>
      <c r="M37" s="129">
        <f t="shared" si="7"/>
        <v>44503</v>
      </c>
      <c r="N37" s="129"/>
      <c r="O37" s="129"/>
      <c r="P37" s="129"/>
      <c r="Q37" s="129"/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29"/>
      <c r="V37" s="135">
        <v>1</v>
      </c>
      <c r="W37" s="135">
        <v>2</v>
      </c>
      <c r="X37" s="135">
        <v>3</v>
      </c>
      <c r="Y37" s="171">
        <v>4</v>
      </c>
      <c r="Z37" s="171">
        <v>5</v>
      </c>
    </row>
    <row r="38" spans="1:32" s="1" customFormat="1" ht="16.5" thickTop="1" thickBot="1">
      <c r="A38" s="128">
        <v>41</v>
      </c>
      <c r="B38" s="135">
        <v>4</v>
      </c>
      <c r="C38" s="135">
        <v>5</v>
      </c>
      <c r="D38" s="135">
        <v>6</v>
      </c>
      <c r="E38" s="135">
        <v>7</v>
      </c>
      <c r="F38" s="135">
        <v>8</v>
      </c>
      <c r="G38" s="171">
        <v>9</v>
      </c>
      <c r="H38" s="171">
        <v>10</v>
      </c>
      <c r="I38"/>
      <c r="J38" s="128">
        <v>45</v>
      </c>
      <c r="K38" s="172">
        <v>1</v>
      </c>
      <c r="L38" s="135">
        <v>2</v>
      </c>
      <c r="M38" s="135">
        <v>3</v>
      </c>
      <c r="N38" s="135">
        <v>4</v>
      </c>
      <c r="O38" s="135">
        <v>5</v>
      </c>
      <c r="P38" s="171">
        <v>6</v>
      </c>
      <c r="Q38" s="171">
        <v>7</v>
      </c>
      <c r="R38" s="126"/>
      <c r="S38" s="128">
        <v>50</v>
      </c>
      <c r="T38" s="172">
        <v>6</v>
      </c>
      <c r="U38" s="135">
        <v>7</v>
      </c>
      <c r="V38" s="172">
        <v>8</v>
      </c>
      <c r="W38" s="135">
        <v>9</v>
      </c>
      <c r="X38" s="135">
        <v>10</v>
      </c>
      <c r="Y38" s="171">
        <v>11</v>
      </c>
      <c r="Z38" s="171">
        <v>12</v>
      </c>
    </row>
    <row r="39" spans="1:32" s="1" customFormat="1" ht="16.5" thickTop="1" thickBot="1">
      <c r="A39" s="128">
        <v>42</v>
      </c>
      <c r="B39" s="136">
        <v>11</v>
      </c>
      <c r="C39" s="172">
        <v>12</v>
      </c>
      <c r="D39" s="136">
        <v>13</v>
      </c>
      <c r="E39" s="136">
        <v>14</v>
      </c>
      <c r="F39" s="136">
        <v>15</v>
      </c>
      <c r="G39" s="171">
        <v>16</v>
      </c>
      <c r="H39" s="171">
        <v>17</v>
      </c>
      <c r="I39"/>
      <c r="J39" s="128">
        <v>46</v>
      </c>
      <c r="K39" s="132">
        <v>8</v>
      </c>
      <c r="L39" s="132">
        <v>9</v>
      </c>
      <c r="M39" s="132">
        <v>10</v>
      </c>
      <c r="N39" s="132">
        <v>11</v>
      </c>
      <c r="O39" s="132">
        <v>12</v>
      </c>
      <c r="P39" s="171">
        <v>13</v>
      </c>
      <c r="Q39" s="171">
        <v>14</v>
      </c>
      <c r="R39" s="126"/>
      <c r="S39" s="128">
        <v>51</v>
      </c>
      <c r="T39" s="135">
        <v>13</v>
      </c>
      <c r="U39" s="135">
        <v>14</v>
      </c>
      <c r="V39" s="135">
        <v>15</v>
      </c>
      <c r="W39" s="135">
        <v>16</v>
      </c>
      <c r="X39" s="135">
        <v>17</v>
      </c>
      <c r="Y39" s="171">
        <v>18</v>
      </c>
      <c r="Z39" s="171">
        <v>19</v>
      </c>
    </row>
    <row r="40" spans="1:32" s="1" customFormat="1" ht="16.5" thickTop="1" thickBot="1">
      <c r="A40" s="128">
        <v>43</v>
      </c>
      <c r="B40" s="135">
        <v>18</v>
      </c>
      <c r="C40" s="135">
        <v>19</v>
      </c>
      <c r="D40" s="135">
        <v>20</v>
      </c>
      <c r="E40" s="135">
        <v>21</v>
      </c>
      <c r="F40" s="135">
        <v>22</v>
      </c>
      <c r="G40" s="171">
        <v>23</v>
      </c>
      <c r="H40" s="171">
        <v>24</v>
      </c>
      <c r="I40"/>
      <c r="J40" s="128">
        <v>47</v>
      </c>
      <c r="K40" s="132">
        <v>15</v>
      </c>
      <c r="L40" s="136">
        <v>16</v>
      </c>
      <c r="M40" s="132">
        <v>17</v>
      </c>
      <c r="N40" s="132">
        <v>18</v>
      </c>
      <c r="O40" s="132">
        <v>19</v>
      </c>
      <c r="P40" s="171">
        <v>20</v>
      </c>
      <c r="Q40" s="171">
        <v>21</v>
      </c>
      <c r="R40" s="126"/>
      <c r="S40" s="128">
        <v>52</v>
      </c>
      <c r="T40" s="135">
        <v>20</v>
      </c>
      <c r="U40" s="135">
        <v>21</v>
      </c>
      <c r="V40" s="135">
        <v>22</v>
      </c>
      <c r="W40" s="135">
        <v>23</v>
      </c>
      <c r="X40" s="136">
        <v>24</v>
      </c>
      <c r="Y40" s="172">
        <v>25</v>
      </c>
      <c r="Z40" s="171">
        <v>26</v>
      </c>
    </row>
    <row r="41" spans="1:32" s="1" customFormat="1" ht="16.5" thickTop="1" thickBot="1">
      <c r="A41" s="128">
        <v>44</v>
      </c>
      <c r="B41" s="135">
        <v>25</v>
      </c>
      <c r="C41" s="135">
        <v>26</v>
      </c>
      <c r="D41" s="135">
        <v>27</v>
      </c>
      <c r="E41" s="135">
        <v>28</v>
      </c>
      <c r="F41" s="135">
        <v>29</v>
      </c>
      <c r="G41" s="171">
        <v>30</v>
      </c>
      <c r="H41" s="171"/>
      <c r="I41"/>
      <c r="J41" s="128">
        <v>48</v>
      </c>
      <c r="K41" s="132">
        <v>22</v>
      </c>
      <c r="L41" s="132">
        <v>23</v>
      </c>
      <c r="M41" s="132">
        <v>24</v>
      </c>
      <c r="N41" s="132">
        <v>25</v>
      </c>
      <c r="O41" s="132">
        <v>26</v>
      </c>
      <c r="P41" s="171">
        <v>27</v>
      </c>
      <c r="Q41" s="171">
        <v>28</v>
      </c>
      <c r="R41" s="126"/>
      <c r="S41" s="128">
        <v>53</v>
      </c>
      <c r="T41" s="136">
        <v>27</v>
      </c>
      <c r="U41" s="136">
        <v>28</v>
      </c>
      <c r="V41" s="136">
        <v>29</v>
      </c>
      <c r="W41" s="136">
        <v>30</v>
      </c>
      <c r="X41" s="136">
        <v>31</v>
      </c>
      <c r="Y41" s="129"/>
      <c r="Z41" s="129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29</v>
      </c>
      <c r="L42" s="135">
        <v>30</v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/>
      <c r="G46" s="95">
        <v>1</v>
      </c>
      <c r="H46" s="95">
        <v>2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9">
        <v>3</v>
      </c>
      <c r="C47" s="9">
        <v>4</v>
      </c>
      <c r="D47" s="9">
        <v>5</v>
      </c>
      <c r="E47" s="176">
        <v>6</v>
      </c>
      <c r="F47" s="9">
        <v>7</v>
      </c>
      <c r="G47" s="95">
        <v>8</v>
      </c>
      <c r="H47" s="95">
        <v>9</v>
      </c>
    </row>
    <row r="48" spans="1:32" ht="12.75" customHeight="1">
      <c r="B48" s="9">
        <v>13</v>
      </c>
      <c r="C48" s="9">
        <v>14</v>
      </c>
      <c r="D48" s="9">
        <v>15</v>
      </c>
      <c r="E48" s="9">
        <v>16</v>
      </c>
      <c r="F48" s="9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AD24:AE24"/>
    <mergeCell ref="AC14:AD1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B26:H26"/>
    <mergeCell ref="K26:Q26"/>
    <mergeCell ref="T26:Z26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31" priority="1" stopIfTrue="1" operator="equal">
      <formula>""</formula>
    </cfRule>
    <cfRule type="cellIs" dxfId="30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fitToHeight="0" orientation="portrait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78">
    <tabColor theme="5" tint="-0.249977111117893"/>
    <pageSetUpPr fitToPage="1"/>
  </sheetPr>
  <dimension ref="A1:AS51"/>
  <sheetViews>
    <sheetView showGridLines="0" zoomScale="85" zoomScaleNormal="85" workbookViewId="0">
      <selection activeCell="AH29" sqref="AH29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227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30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32">
        <v>2</v>
      </c>
      <c r="F10" s="13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2</v>
      </c>
      <c r="AS12" s="56"/>
    </row>
    <row r="13" spans="1:45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2">
        <v>17</v>
      </c>
      <c r="L13" s="132">
        <v>18</v>
      </c>
      <c r="M13" s="132">
        <v>19</v>
      </c>
      <c r="N13" s="132">
        <v>20</v>
      </c>
      <c r="O13" s="136">
        <v>21</v>
      </c>
      <c r="P13" s="133">
        <v>22</v>
      </c>
      <c r="Q13" s="133">
        <v>23</v>
      </c>
      <c r="R13" s="34"/>
      <c r="S13" s="128">
        <v>12</v>
      </c>
      <c r="T13" s="132">
        <v>16</v>
      </c>
      <c r="U13" s="132">
        <v>17</v>
      </c>
      <c r="V13" s="132">
        <v>18</v>
      </c>
      <c r="W13" s="132">
        <v>19</v>
      </c>
      <c r="X13" s="132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6">
        <v>23</v>
      </c>
      <c r="U14" s="136">
        <v>24</v>
      </c>
      <c r="V14" s="136">
        <v>25</v>
      </c>
      <c r="W14" s="136">
        <v>26</v>
      </c>
      <c r="X14" s="136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220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2019</v>
      </c>
      <c r="AD17" s="233">
        <v>0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2020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30</v>
      </c>
      <c r="AE19" s="237"/>
    </row>
    <row r="20" spans="1:32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6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2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2">
        <v>22</v>
      </c>
      <c r="U23" s="132">
        <v>23</v>
      </c>
      <c r="V23" s="132">
        <v>24</v>
      </c>
      <c r="W23" s="132">
        <v>25</v>
      </c>
      <c r="X23" s="132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29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5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1</v>
      </c>
      <c r="AE24" s="231"/>
    </row>
    <row r="25" spans="1:32" s="1" customFormat="1" ht="15.75" thickTop="1">
      <c r="I25"/>
      <c r="J25" s="26"/>
      <c r="L25" s="29"/>
      <c r="R25" s="126"/>
      <c r="AC25" s="49"/>
      <c r="AD25" s="53" t="s">
        <v>214</v>
      </c>
      <c r="AE25" s="49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53"/>
      <c r="AD26" s="80"/>
      <c r="AE26" s="8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5">
        <f t="shared" si="4"/>
        <v>44014</v>
      </c>
      <c r="F28" s="135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5">
        <f t="shared" si="6"/>
        <v>44075</v>
      </c>
      <c r="V28" s="135">
        <f t="shared" si="6"/>
        <v>44076</v>
      </c>
      <c r="W28" s="135">
        <f t="shared" si="6"/>
        <v>44077</v>
      </c>
      <c r="X28" s="135">
        <f t="shared" si="6"/>
        <v>44078</v>
      </c>
      <c r="Y28" s="133">
        <v>5</v>
      </c>
      <c r="Z28" s="133">
        <v>6</v>
      </c>
      <c r="AC28" s="49"/>
      <c r="AD28" s="81"/>
      <c r="AE28" s="81"/>
    </row>
    <row r="29" spans="1:32" s="1" customFormat="1" ht="16.5" thickTop="1" thickBot="1">
      <c r="A29" s="128">
        <v>28</v>
      </c>
      <c r="B29" s="132">
        <v>6</v>
      </c>
      <c r="C29" s="132">
        <v>7</v>
      </c>
      <c r="D29" s="132">
        <v>8</v>
      </c>
      <c r="E29" s="132">
        <v>9</v>
      </c>
      <c r="F29" s="132">
        <v>10</v>
      </c>
      <c r="G29" s="133">
        <v>11</v>
      </c>
      <c r="H29" s="133">
        <v>12</v>
      </c>
      <c r="I29"/>
      <c r="J29" s="128">
        <v>32</v>
      </c>
      <c r="K29" s="135">
        <v>3</v>
      </c>
      <c r="L29" s="135">
        <v>4</v>
      </c>
      <c r="M29" s="135">
        <v>5</v>
      </c>
      <c r="N29" s="135">
        <v>6</v>
      </c>
      <c r="O29" s="135">
        <v>7</v>
      </c>
      <c r="P29" s="133">
        <v>8</v>
      </c>
      <c r="Q29" s="133">
        <v>9</v>
      </c>
      <c r="R29" s="126"/>
      <c r="S29" s="128">
        <v>37</v>
      </c>
      <c r="T29" s="136">
        <v>7</v>
      </c>
      <c r="U29" s="131">
        <v>8</v>
      </c>
      <c r="V29" s="136">
        <v>9</v>
      </c>
      <c r="W29" s="136">
        <v>10</v>
      </c>
      <c r="X29" s="136">
        <v>11</v>
      </c>
      <c r="Y29" s="133">
        <v>12</v>
      </c>
      <c r="Z29" s="133">
        <v>13</v>
      </c>
      <c r="AC29" s="49"/>
      <c r="AD29" s="80"/>
      <c r="AE29" s="80"/>
      <c r="AF29" s="32"/>
    </row>
    <row r="30" spans="1:32" s="1" customFormat="1" ht="16.5" thickTop="1" thickBot="1">
      <c r="A30" s="128">
        <v>29</v>
      </c>
      <c r="B30" s="132">
        <v>13</v>
      </c>
      <c r="C30" s="132">
        <v>14</v>
      </c>
      <c r="D30" s="132">
        <v>15</v>
      </c>
      <c r="E30" s="132">
        <v>16</v>
      </c>
      <c r="F30" s="132">
        <v>17</v>
      </c>
      <c r="G30" s="133">
        <v>18</v>
      </c>
      <c r="H30" s="133">
        <v>19</v>
      </c>
      <c r="I30"/>
      <c r="J30" s="128">
        <v>33</v>
      </c>
      <c r="K30" s="135">
        <v>10</v>
      </c>
      <c r="L30" s="135">
        <v>11</v>
      </c>
      <c r="M30" s="135">
        <v>12</v>
      </c>
      <c r="N30" s="135">
        <v>13</v>
      </c>
      <c r="O30" s="135">
        <v>14</v>
      </c>
      <c r="P30" s="131">
        <v>15</v>
      </c>
      <c r="Q30" s="133">
        <v>16</v>
      </c>
      <c r="R30" s="126"/>
      <c r="S30" s="128">
        <v>38</v>
      </c>
      <c r="T30" s="137">
        <v>14</v>
      </c>
      <c r="U30" s="137">
        <v>15</v>
      </c>
      <c r="V30" s="137">
        <v>16</v>
      </c>
      <c r="W30" s="137">
        <v>17</v>
      </c>
      <c r="X30" s="137">
        <v>18</v>
      </c>
      <c r="Y30" s="138">
        <v>19</v>
      </c>
      <c r="Z30" s="138">
        <v>20</v>
      </c>
      <c r="AC30" s="49"/>
      <c r="AD30" s="49"/>
      <c r="AE30" s="49"/>
    </row>
    <row r="31" spans="1:32" s="1" customFormat="1" ht="16.5" thickTop="1" thickBot="1">
      <c r="A31" s="128">
        <v>30</v>
      </c>
      <c r="B31" s="132">
        <v>20</v>
      </c>
      <c r="C31" s="132">
        <v>21</v>
      </c>
      <c r="D31" s="132">
        <v>22</v>
      </c>
      <c r="E31" s="135">
        <v>23</v>
      </c>
      <c r="F31" s="132">
        <v>24</v>
      </c>
      <c r="G31" s="131">
        <v>25</v>
      </c>
      <c r="H31" s="133">
        <v>26</v>
      </c>
      <c r="I31"/>
      <c r="J31" s="128">
        <v>34</v>
      </c>
      <c r="K31" s="136">
        <v>17</v>
      </c>
      <c r="L31" s="136">
        <v>18</v>
      </c>
      <c r="M31" s="136">
        <v>19</v>
      </c>
      <c r="N31" s="136">
        <v>20</v>
      </c>
      <c r="O31" s="136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49"/>
      <c r="AD31" s="49"/>
      <c r="AE31" s="49"/>
    </row>
    <row r="32" spans="1:32" s="1" customFormat="1" ht="16.5" thickTop="1" thickBot="1">
      <c r="A32" s="128">
        <v>31</v>
      </c>
      <c r="B32" s="132">
        <v>27</v>
      </c>
      <c r="C32" s="132">
        <v>28</v>
      </c>
      <c r="D32" s="132">
        <v>29</v>
      </c>
      <c r="E32" s="132">
        <v>30</v>
      </c>
      <c r="F32" s="132">
        <v>31</v>
      </c>
      <c r="G32" s="133"/>
      <c r="H32" s="133"/>
      <c r="I32"/>
      <c r="J32" s="128">
        <v>35</v>
      </c>
      <c r="K32" s="136">
        <v>24</v>
      </c>
      <c r="L32" s="136">
        <v>25</v>
      </c>
      <c r="M32" s="136">
        <v>26</v>
      </c>
      <c r="N32" s="136">
        <v>27</v>
      </c>
      <c r="O32" s="136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5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6</v>
      </c>
      <c r="D38" s="132">
        <v>7</v>
      </c>
      <c r="E38" s="132">
        <v>8</v>
      </c>
      <c r="F38" s="132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2">
        <v>3</v>
      </c>
      <c r="M38" s="132">
        <v>4</v>
      </c>
      <c r="N38" s="132">
        <v>5</v>
      </c>
      <c r="O38" s="132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2">
        <v>9</v>
      </c>
      <c r="W38" s="132">
        <v>10</v>
      </c>
      <c r="X38" s="132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2">
        <v>13</v>
      </c>
      <c r="D39" s="132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6">
        <v>21</v>
      </c>
      <c r="U40" s="136">
        <v>22</v>
      </c>
      <c r="V40" s="136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6">
        <v>28</v>
      </c>
      <c r="U41" s="136">
        <v>29</v>
      </c>
      <c r="V41" s="136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4</v>
      </c>
      <c r="C47" s="82">
        <v>5</v>
      </c>
      <c r="D47" s="82">
        <v>6</v>
      </c>
      <c r="E47" s="82">
        <v>7</v>
      </c>
      <c r="F47" s="82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29" priority="1" stopIfTrue="1" operator="equal">
      <formula>""</formula>
    </cfRule>
    <cfRule type="cellIs" dxfId="28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83">
    <tabColor theme="0" tint="-0.34998626667073579"/>
    <pageSetUpPr fitToPage="1"/>
  </sheetPr>
  <dimension ref="A1:AS51"/>
  <sheetViews>
    <sheetView showGridLines="0" topLeftCell="A10" zoomScale="85" zoomScaleNormal="85" workbookViewId="0">
      <selection activeCell="AD27" sqref="AD27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148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193</v>
      </c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28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40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2020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149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28">
        <f>DATE($B$4,$F$4,1)</f>
        <v>43831</v>
      </c>
      <c r="C8" s="229"/>
      <c r="D8" s="229"/>
      <c r="E8" s="229"/>
      <c r="F8" s="229"/>
      <c r="G8" s="229"/>
      <c r="H8" s="230"/>
      <c r="I8" s="125"/>
      <c r="J8" s="26"/>
      <c r="K8" s="228">
        <f>DATE(YEAR(B8+35),MONTH(B8+35),1)</f>
        <v>43862</v>
      </c>
      <c r="L8" s="229"/>
      <c r="M8" s="229"/>
      <c r="N8" s="229"/>
      <c r="O8" s="229"/>
      <c r="P8" s="229"/>
      <c r="Q8" s="230"/>
      <c r="R8" s="125"/>
      <c r="T8" s="228">
        <f>DATE(YEAR(K8+35),MONTH(K8+35),1)</f>
        <v>43891</v>
      </c>
      <c r="U8" s="229"/>
      <c r="V8" s="229"/>
      <c r="W8" s="229"/>
      <c r="X8" s="229"/>
      <c r="Y8" s="229"/>
      <c r="Z8" s="230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126"/>
      <c r="J9" s="26"/>
      <c r="K9" s="5" t="str">
        <f>$B$9</f>
        <v>L</v>
      </c>
      <c r="L9" s="127" t="str">
        <f>$C$9</f>
        <v>M</v>
      </c>
      <c r="M9" s="127" t="str">
        <f>$D$9</f>
        <v>X</v>
      </c>
      <c r="N9" s="127" t="str">
        <f>$E$9</f>
        <v>J</v>
      </c>
      <c r="O9" s="127" t="str">
        <f>$F$9</f>
        <v>V</v>
      </c>
      <c r="P9" s="127" t="str">
        <f>$G$9</f>
        <v>S</v>
      </c>
      <c r="Q9" s="17" t="str">
        <f>$H$9</f>
        <v>D</v>
      </c>
      <c r="R9" s="126"/>
      <c r="T9" s="5" t="str">
        <f>$B$9</f>
        <v>L</v>
      </c>
      <c r="U9" s="127" t="str">
        <f>$C$9</f>
        <v>M</v>
      </c>
      <c r="V9" s="127" t="str">
        <f>$D$9</f>
        <v>X</v>
      </c>
      <c r="W9" s="127" t="str">
        <f>$E$9</f>
        <v>J</v>
      </c>
      <c r="X9" s="127" t="str">
        <f>$F$9</f>
        <v>V</v>
      </c>
      <c r="Y9" s="127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128">
        <v>1</v>
      </c>
      <c r="B10" s="129"/>
      <c r="C10" s="130"/>
      <c r="D10" s="131">
        <v>1</v>
      </c>
      <c r="E10" s="132">
        <v>2</v>
      </c>
      <c r="F10" s="132">
        <v>3</v>
      </c>
      <c r="G10" s="133">
        <v>4</v>
      </c>
      <c r="H10" s="133">
        <v>5</v>
      </c>
      <c r="I10"/>
      <c r="J10" s="128">
        <v>5</v>
      </c>
      <c r="K10" s="134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34" t="str">
        <f t="shared" si="0"/>
        <v/>
      </c>
      <c r="M10" s="134" t="str">
        <f t="shared" si="0"/>
        <v/>
      </c>
      <c r="N10" s="129"/>
      <c r="O10" s="129"/>
      <c r="P10" s="133">
        <v>1</v>
      </c>
      <c r="Q10" s="133">
        <v>2</v>
      </c>
      <c r="R10" s="34"/>
      <c r="S10" s="128">
        <v>9</v>
      </c>
      <c r="T10" s="134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34" t="str">
        <f t="shared" si="1"/>
        <v/>
      </c>
      <c r="V10" s="134" t="str">
        <f t="shared" si="1"/>
        <v/>
      </c>
      <c r="W10" s="129"/>
      <c r="X10" s="129"/>
      <c r="Y10" s="133"/>
      <c r="Z10" s="133">
        <v>1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128">
        <v>2</v>
      </c>
      <c r="B11" s="131">
        <v>6</v>
      </c>
      <c r="C11" s="135">
        <v>7</v>
      </c>
      <c r="D11" s="135">
        <v>8</v>
      </c>
      <c r="E11" s="135">
        <v>9</v>
      </c>
      <c r="F11" s="135">
        <v>10</v>
      </c>
      <c r="G11" s="133">
        <v>11</v>
      </c>
      <c r="H11" s="133">
        <v>12</v>
      </c>
      <c r="I11"/>
      <c r="J11" s="128">
        <v>6</v>
      </c>
      <c r="K11" s="132">
        <v>3</v>
      </c>
      <c r="L11" s="132">
        <v>4</v>
      </c>
      <c r="M11" s="132">
        <v>5</v>
      </c>
      <c r="N11" s="132">
        <v>6</v>
      </c>
      <c r="O11" s="132">
        <v>7</v>
      </c>
      <c r="P11" s="133">
        <v>8</v>
      </c>
      <c r="Q11" s="133">
        <v>9</v>
      </c>
      <c r="R11" s="34"/>
      <c r="S11" s="128">
        <v>10</v>
      </c>
      <c r="T11" s="132">
        <v>2</v>
      </c>
      <c r="U11" s="132">
        <v>3</v>
      </c>
      <c r="V11" s="132">
        <v>4</v>
      </c>
      <c r="W11" s="132">
        <v>5</v>
      </c>
      <c r="X11" s="132">
        <v>6</v>
      </c>
      <c r="Y11" s="133">
        <v>7</v>
      </c>
      <c r="Z11" s="133">
        <v>8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128">
        <v>3</v>
      </c>
      <c r="B12" s="132">
        <v>13</v>
      </c>
      <c r="C12" s="132">
        <v>14</v>
      </c>
      <c r="D12" s="132">
        <v>15</v>
      </c>
      <c r="E12" s="132">
        <v>16</v>
      </c>
      <c r="F12" s="132">
        <v>17</v>
      </c>
      <c r="G12" s="133">
        <v>18</v>
      </c>
      <c r="H12" s="133">
        <v>19</v>
      </c>
      <c r="I12"/>
      <c r="J12" s="128">
        <v>7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3">
        <v>15</v>
      </c>
      <c r="Q12" s="133">
        <v>16</v>
      </c>
      <c r="R12" s="34"/>
      <c r="S12" s="128">
        <v>11</v>
      </c>
      <c r="T12" s="132">
        <v>9</v>
      </c>
      <c r="U12" s="132">
        <v>10</v>
      </c>
      <c r="V12" s="132">
        <v>11</v>
      </c>
      <c r="W12" s="132">
        <v>12</v>
      </c>
      <c r="X12" s="132">
        <v>13</v>
      </c>
      <c r="Y12" s="133">
        <v>14</v>
      </c>
      <c r="Z12" s="133">
        <v>15</v>
      </c>
      <c r="AC12" s="48" t="s">
        <v>25</v>
      </c>
      <c r="AD12" s="48"/>
      <c r="AE12" s="48">
        <f>(AE14-AE11)</f>
        <v>11</v>
      </c>
      <c r="AS12" s="56"/>
    </row>
    <row r="13" spans="1:45" s="1" customFormat="1" ht="16.5" thickTop="1" thickBot="1">
      <c r="A13" s="128">
        <v>4</v>
      </c>
      <c r="B13" s="132">
        <v>20</v>
      </c>
      <c r="C13" s="132">
        <v>21</v>
      </c>
      <c r="D13" s="132">
        <v>22</v>
      </c>
      <c r="E13" s="132">
        <v>23</v>
      </c>
      <c r="F13" s="132">
        <v>24</v>
      </c>
      <c r="G13" s="133">
        <v>25</v>
      </c>
      <c r="H13" s="133">
        <v>26</v>
      </c>
      <c r="I13"/>
      <c r="J13" s="128">
        <v>8</v>
      </c>
      <c r="K13" s="136">
        <v>17</v>
      </c>
      <c r="L13" s="136">
        <v>18</v>
      </c>
      <c r="M13" s="136">
        <v>19</v>
      </c>
      <c r="N13" s="136">
        <v>20</v>
      </c>
      <c r="O13" s="136">
        <v>21</v>
      </c>
      <c r="P13" s="133">
        <v>22</v>
      </c>
      <c r="Q13" s="133">
        <v>23</v>
      </c>
      <c r="R13" s="34"/>
      <c r="S13" s="128">
        <v>12</v>
      </c>
      <c r="T13" s="132">
        <v>16</v>
      </c>
      <c r="U13" s="132">
        <v>17</v>
      </c>
      <c r="V13" s="132">
        <v>18</v>
      </c>
      <c r="W13" s="132">
        <v>19</v>
      </c>
      <c r="X13" s="132">
        <v>20</v>
      </c>
      <c r="Y13" s="133">
        <v>21</v>
      </c>
      <c r="Z13" s="133">
        <v>22</v>
      </c>
      <c r="AC13" s="50" t="s">
        <v>26</v>
      </c>
      <c r="AD13" s="50"/>
      <c r="AE13" s="48">
        <v>22</v>
      </c>
    </row>
    <row r="14" spans="1:45" s="1" customFormat="1" ht="16.5" thickTop="1" thickBot="1">
      <c r="A14" s="128">
        <v>5</v>
      </c>
      <c r="B14" s="132">
        <v>27</v>
      </c>
      <c r="C14" s="132">
        <v>28</v>
      </c>
      <c r="D14" s="132">
        <v>29</v>
      </c>
      <c r="E14" s="132">
        <v>30</v>
      </c>
      <c r="F14" s="132">
        <v>31</v>
      </c>
      <c r="G14" s="134"/>
      <c r="H14" s="134"/>
      <c r="I14"/>
      <c r="J14" s="128">
        <v>9</v>
      </c>
      <c r="K14" s="132">
        <v>24</v>
      </c>
      <c r="L14" s="132">
        <v>25</v>
      </c>
      <c r="M14" s="132">
        <v>26</v>
      </c>
      <c r="N14" s="132">
        <v>27</v>
      </c>
      <c r="O14" s="132">
        <v>28</v>
      </c>
      <c r="P14" s="133">
        <f t="shared" si="0"/>
        <v>43890</v>
      </c>
      <c r="Q14" s="133" t="str">
        <f t="shared" si="0"/>
        <v/>
      </c>
      <c r="R14" s="34"/>
      <c r="S14" s="128">
        <v>13</v>
      </c>
      <c r="T14" s="132">
        <v>23</v>
      </c>
      <c r="U14" s="132">
        <v>24</v>
      </c>
      <c r="V14" s="132">
        <v>25</v>
      </c>
      <c r="W14" s="132">
        <v>26</v>
      </c>
      <c r="X14" s="132">
        <v>27</v>
      </c>
      <c r="Y14" s="133">
        <v>28</v>
      </c>
      <c r="Z14" s="133">
        <v>29</v>
      </c>
      <c r="AC14" s="231" t="s">
        <v>108</v>
      </c>
      <c r="AD14" s="231"/>
      <c r="AE14" s="98">
        <f>CONTARPORCOLOR(AC9,B10:Z42)</f>
        <v>229</v>
      </c>
    </row>
    <row r="15" spans="1:45" s="1" customFormat="1" ht="16.5" thickTop="1" thickBot="1">
      <c r="B15" s="134"/>
      <c r="C15" s="134"/>
      <c r="D15" s="134"/>
      <c r="E15" s="134"/>
      <c r="F15" s="134"/>
      <c r="G15" s="134"/>
      <c r="H15" s="134"/>
      <c r="I15"/>
      <c r="J15" s="26"/>
      <c r="K15" s="134" t="str">
        <f t="shared" si="0"/>
        <v/>
      </c>
      <c r="L15" s="134" t="str">
        <f t="shared" si="0"/>
        <v/>
      </c>
      <c r="M15" s="134" t="str">
        <f t="shared" si="0"/>
        <v/>
      </c>
      <c r="N15" s="134" t="str">
        <f t="shared" si="0"/>
        <v/>
      </c>
      <c r="O15" s="134" t="str">
        <f t="shared" si="0"/>
        <v/>
      </c>
      <c r="P15" s="134" t="str">
        <f t="shared" si="0"/>
        <v/>
      </c>
      <c r="Q15" s="134" t="str">
        <f t="shared" si="0"/>
        <v/>
      </c>
      <c r="R15" s="34"/>
      <c r="S15" s="128">
        <v>14</v>
      </c>
      <c r="T15" s="135">
        <f t="shared" si="1"/>
        <v>43920</v>
      </c>
      <c r="U15" s="135">
        <f t="shared" si="1"/>
        <v>43921</v>
      </c>
      <c r="V15" s="134" t="str">
        <f t="shared" si="1"/>
        <v/>
      </c>
      <c r="W15" s="134" t="str">
        <f t="shared" si="1"/>
        <v/>
      </c>
      <c r="X15" s="134" t="str">
        <f t="shared" si="1"/>
        <v/>
      </c>
      <c r="Y15" s="134" t="str">
        <f t="shared" si="1"/>
        <v/>
      </c>
      <c r="Z15" s="134" t="str">
        <f t="shared" si="1"/>
        <v/>
      </c>
    </row>
    <row r="16" spans="1:45" s="1" customFormat="1" ht="15.75" thickTop="1">
      <c r="I16"/>
      <c r="J16" s="26"/>
      <c r="R16" s="34"/>
      <c r="AC16" s="232"/>
      <c r="AD16" s="232"/>
      <c r="AE16" s="232"/>
    </row>
    <row r="17" spans="1:32" s="1" customFormat="1" ht="15">
      <c r="B17" s="228">
        <f>DATE(YEAR(T8+35),MONTH(T8+35),1)</f>
        <v>43922</v>
      </c>
      <c r="C17" s="229"/>
      <c r="D17" s="229"/>
      <c r="E17" s="229"/>
      <c r="F17" s="229"/>
      <c r="G17" s="229"/>
      <c r="H17" s="230"/>
      <c r="I17"/>
      <c r="J17" s="26"/>
      <c r="K17" s="228">
        <f>DATE(YEAR(B17+35),MONTH(B17+35),1)</f>
        <v>43952</v>
      </c>
      <c r="L17" s="229"/>
      <c r="M17" s="229"/>
      <c r="N17" s="229"/>
      <c r="O17" s="229"/>
      <c r="P17" s="229"/>
      <c r="Q17" s="230"/>
      <c r="R17" s="125"/>
      <c r="T17" s="228">
        <f>DATE(YEAR(K17+35),MONTH(K17+35),1)</f>
        <v>43983</v>
      </c>
      <c r="U17" s="229"/>
      <c r="V17" s="229"/>
      <c r="W17" s="229"/>
      <c r="X17" s="229"/>
      <c r="Y17" s="229"/>
      <c r="Z17" s="230"/>
      <c r="AC17" s="52">
        <v>2018</v>
      </c>
      <c r="AD17" s="233">
        <v>-2</v>
      </c>
      <c r="AE17" s="234"/>
    </row>
    <row r="18" spans="1:32" s="1" customFormat="1" ht="15">
      <c r="B18" s="5" t="str">
        <f>$B$9</f>
        <v>L</v>
      </c>
      <c r="C18" s="127" t="str">
        <f>$C$9</f>
        <v>M</v>
      </c>
      <c r="D18" s="127" t="str">
        <f>$D$9</f>
        <v>X</v>
      </c>
      <c r="E18" s="127" t="str">
        <f>$E$9</f>
        <v>J</v>
      </c>
      <c r="F18" s="127" t="str">
        <f>$F$9</f>
        <v>V</v>
      </c>
      <c r="G18" s="127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27" t="str">
        <f>$C$9</f>
        <v>M</v>
      </c>
      <c r="M18" s="127" t="str">
        <f>$D$9</f>
        <v>X</v>
      </c>
      <c r="N18" s="127" t="str">
        <f>$E$9</f>
        <v>J</v>
      </c>
      <c r="O18" s="127" t="str">
        <f>$F$9</f>
        <v>V</v>
      </c>
      <c r="P18" s="127" t="str">
        <f>$G$9</f>
        <v>S</v>
      </c>
      <c r="Q18" s="17" t="str">
        <f>$H$9</f>
        <v>D</v>
      </c>
      <c r="R18" s="126"/>
      <c r="T18" s="5" t="str">
        <f>$B$9</f>
        <v>L</v>
      </c>
      <c r="U18" s="127" t="str">
        <f>$C$9</f>
        <v>M</v>
      </c>
      <c r="V18" s="127" t="str">
        <f>$D$9</f>
        <v>X</v>
      </c>
      <c r="W18" s="127" t="str">
        <f>$E$9</f>
        <v>J</v>
      </c>
      <c r="X18" s="127" t="str">
        <f>$F$9</f>
        <v>V</v>
      </c>
      <c r="Y18" s="127" t="str">
        <f>$G$9</f>
        <v>S</v>
      </c>
      <c r="Z18" s="17" t="str">
        <f>$H$9</f>
        <v>D</v>
      </c>
      <c r="AC18" s="52">
        <v>2019</v>
      </c>
      <c r="AD18" s="233">
        <v>30</v>
      </c>
      <c r="AE18" s="234"/>
    </row>
    <row r="19" spans="1:32" s="1" customFormat="1" ht="15.75" thickBot="1">
      <c r="A19" s="128">
        <v>14</v>
      </c>
      <c r="B19" s="134" t="str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34" t="str">
        <f t="shared" si="2"/>
        <v/>
      </c>
      <c r="D19" s="135">
        <f t="shared" si="2"/>
        <v>43922</v>
      </c>
      <c r="E19" s="135">
        <f t="shared" si="2"/>
        <v>43923</v>
      </c>
      <c r="F19" s="135">
        <f t="shared" si="2"/>
        <v>43924</v>
      </c>
      <c r="G19" s="133">
        <f t="shared" si="2"/>
        <v>43925</v>
      </c>
      <c r="H19" s="133">
        <v>5</v>
      </c>
      <c r="I19"/>
      <c r="J19" s="128">
        <v>18</v>
      </c>
      <c r="K19" s="129"/>
      <c r="L19" s="129"/>
      <c r="M19" s="129"/>
      <c r="N19" s="129"/>
      <c r="O19" s="131">
        <v>1</v>
      </c>
      <c r="P19" s="131">
        <v>2</v>
      </c>
      <c r="Q19" s="133">
        <v>3</v>
      </c>
      <c r="R19" s="126"/>
      <c r="S19" s="128"/>
      <c r="T19" s="134"/>
      <c r="U19" s="134"/>
      <c r="V19" s="134"/>
      <c r="W19" s="134"/>
      <c r="X19" s="129"/>
      <c r="Y19" s="133"/>
      <c r="Z19" s="133"/>
      <c r="AC19" s="108" t="s">
        <v>22</v>
      </c>
      <c r="AD19" s="237">
        <f>AD18+AD17</f>
        <v>28</v>
      </c>
      <c r="AE19" s="237"/>
    </row>
    <row r="20" spans="1:32" s="1" customFormat="1" ht="16.5" thickTop="1" thickBot="1">
      <c r="A20" s="128">
        <v>15</v>
      </c>
      <c r="B20" s="132">
        <v>6</v>
      </c>
      <c r="C20" s="132">
        <v>7</v>
      </c>
      <c r="D20" s="132">
        <v>8</v>
      </c>
      <c r="E20" s="131">
        <v>9</v>
      </c>
      <c r="F20" s="131">
        <v>10</v>
      </c>
      <c r="G20" s="133">
        <v>11</v>
      </c>
      <c r="H20" s="133">
        <v>12</v>
      </c>
      <c r="I20"/>
      <c r="J20" s="128">
        <v>19</v>
      </c>
      <c r="K20" s="135">
        <v>4</v>
      </c>
      <c r="L20" s="135">
        <v>5</v>
      </c>
      <c r="M20" s="135">
        <v>6</v>
      </c>
      <c r="N20" s="135">
        <v>7</v>
      </c>
      <c r="O20" s="135">
        <v>8</v>
      </c>
      <c r="P20" s="133">
        <v>9</v>
      </c>
      <c r="Q20" s="133">
        <v>10</v>
      </c>
      <c r="R20" s="126"/>
      <c r="S20" s="128">
        <v>23</v>
      </c>
      <c r="T20" s="132">
        <v>1</v>
      </c>
      <c r="U20" s="132">
        <v>2</v>
      </c>
      <c r="V20" s="132">
        <v>3</v>
      </c>
      <c r="W20" s="132">
        <v>4</v>
      </c>
      <c r="X20" s="132">
        <v>5</v>
      </c>
      <c r="Y20" s="133">
        <v>6</v>
      </c>
      <c r="Z20" s="133">
        <v>7</v>
      </c>
    </row>
    <row r="21" spans="1:32" s="1" customFormat="1" ht="16.5" thickTop="1" thickBot="1">
      <c r="A21" s="128">
        <v>16</v>
      </c>
      <c r="B21" s="132">
        <v>13</v>
      </c>
      <c r="C21" s="132">
        <v>14</v>
      </c>
      <c r="D21" s="132">
        <v>15</v>
      </c>
      <c r="E21" s="132">
        <v>16</v>
      </c>
      <c r="F21" s="132">
        <v>17</v>
      </c>
      <c r="G21" s="133">
        <v>18</v>
      </c>
      <c r="H21" s="133">
        <v>19</v>
      </c>
      <c r="I21"/>
      <c r="J21" s="128">
        <v>20</v>
      </c>
      <c r="K21" s="135">
        <v>11</v>
      </c>
      <c r="L21" s="135">
        <v>12</v>
      </c>
      <c r="M21" s="131">
        <v>13</v>
      </c>
      <c r="N21" s="135">
        <v>14</v>
      </c>
      <c r="O21" s="135">
        <v>15</v>
      </c>
      <c r="P21" s="133">
        <v>16</v>
      </c>
      <c r="Q21" s="133">
        <v>17</v>
      </c>
      <c r="R21" s="126"/>
      <c r="S21" s="128">
        <v>24</v>
      </c>
      <c r="T21" s="132">
        <v>8</v>
      </c>
      <c r="U21" s="132">
        <v>9</v>
      </c>
      <c r="V21" s="132">
        <v>10</v>
      </c>
      <c r="W21" s="135">
        <v>11</v>
      </c>
      <c r="X21" s="135">
        <v>12</v>
      </c>
      <c r="Y21" s="133">
        <v>13</v>
      </c>
      <c r="Z21" s="133">
        <v>14</v>
      </c>
    </row>
    <row r="22" spans="1:32" s="1" customFormat="1" ht="16.5" thickTop="1" thickBot="1">
      <c r="A22" s="128">
        <v>17</v>
      </c>
      <c r="B22" s="132">
        <v>20</v>
      </c>
      <c r="C22" s="132">
        <v>21</v>
      </c>
      <c r="D22" s="132">
        <v>22</v>
      </c>
      <c r="E22" s="131">
        <v>23</v>
      </c>
      <c r="F22" s="135">
        <v>24</v>
      </c>
      <c r="G22" s="133">
        <v>25</v>
      </c>
      <c r="H22" s="133">
        <v>26</v>
      </c>
      <c r="I22"/>
      <c r="J22" s="128">
        <v>21</v>
      </c>
      <c r="K22" s="135">
        <v>18</v>
      </c>
      <c r="L22" s="135">
        <v>19</v>
      </c>
      <c r="M22" s="135">
        <v>20</v>
      </c>
      <c r="N22" s="135">
        <v>21</v>
      </c>
      <c r="O22" s="135">
        <v>22</v>
      </c>
      <c r="P22" s="133">
        <v>23</v>
      </c>
      <c r="Q22" s="133">
        <v>24</v>
      </c>
      <c r="R22" s="126"/>
      <c r="S22" s="128">
        <v>25</v>
      </c>
      <c r="T22" s="132">
        <v>15</v>
      </c>
      <c r="U22" s="132">
        <v>16</v>
      </c>
      <c r="V22" s="132">
        <v>17</v>
      </c>
      <c r="W22" s="132">
        <v>18</v>
      </c>
      <c r="X22" s="135">
        <v>19</v>
      </c>
      <c r="Y22" s="133">
        <v>20</v>
      </c>
      <c r="Z22" s="133">
        <v>21</v>
      </c>
      <c r="AC22" s="232" t="s">
        <v>28</v>
      </c>
      <c r="AD22" s="232"/>
      <c r="AE22" s="232"/>
    </row>
    <row r="23" spans="1:32" s="1" customFormat="1" ht="16.5" thickTop="1" thickBot="1">
      <c r="A23" s="128">
        <v>18</v>
      </c>
      <c r="B23" s="93">
        <v>27</v>
      </c>
      <c r="C23" s="93">
        <v>28</v>
      </c>
      <c r="D23" s="93">
        <v>29</v>
      </c>
      <c r="E23" s="93">
        <v>30</v>
      </c>
      <c r="F23" s="124"/>
      <c r="G23" s="133"/>
      <c r="H23" s="133"/>
      <c r="I23"/>
      <c r="J23" s="128">
        <v>22</v>
      </c>
      <c r="K23" s="135">
        <v>25</v>
      </c>
      <c r="L23" s="135">
        <v>26</v>
      </c>
      <c r="M23" s="135">
        <v>27</v>
      </c>
      <c r="N23" s="135">
        <v>28</v>
      </c>
      <c r="O23" s="135">
        <v>29</v>
      </c>
      <c r="P23" s="133">
        <v>30</v>
      </c>
      <c r="Q23" s="133">
        <v>31</v>
      </c>
      <c r="R23" s="126"/>
      <c r="S23" s="128">
        <v>26</v>
      </c>
      <c r="T23" s="135">
        <v>22</v>
      </c>
      <c r="U23" s="135">
        <v>23</v>
      </c>
      <c r="V23" s="135">
        <v>24</v>
      </c>
      <c r="W23" s="135">
        <v>25</v>
      </c>
      <c r="X23" s="135">
        <v>26</v>
      </c>
      <c r="Y23" s="133">
        <v>27</v>
      </c>
      <c r="Z23" s="133">
        <v>28</v>
      </c>
      <c r="AC23" s="48" t="s">
        <v>156</v>
      </c>
      <c r="AD23" s="237">
        <f>CONTARPORCOLOR(AC8,B10:Z51)</f>
        <v>24</v>
      </c>
      <c r="AE23" s="237"/>
    </row>
    <row r="24" spans="1:32" s="1" customFormat="1" ht="16.5" thickTop="1" thickBot="1">
      <c r="A24" s="128"/>
      <c r="B24" s="123"/>
      <c r="C24" s="123"/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34" t="str">
        <f t="shared" si="2"/>
        <v/>
      </c>
      <c r="H24" s="134" t="str">
        <f t="shared" si="2"/>
        <v/>
      </c>
      <c r="I24"/>
      <c r="J24" s="26"/>
      <c r="K24" s="134"/>
      <c r="L24" s="134"/>
      <c r="M24" s="134"/>
      <c r="N24" s="134"/>
      <c r="O24" s="134"/>
      <c r="P24" s="134"/>
      <c r="Q24" s="134"/>
      <c r="R24" s="126"/>
      <c r="S24" s="128">
        <v>27</v>
      </c>
      <c r="T24" s="136">
        <v>29</v>
      </c>
      <c r="U24" s="135">
        <v>30</v>
      </c>
      <c r="V24" s="134" t="str">
        <f t="shared" ref="V24:Z24" si="3">IF(MONTH($T$17)&lt;&gt;MONTH($T$17-(WEEKDAY($T$17,1)-($K$4-1))-IF((WEEKDAY($T$17,1)-($K$4-1))&lt;=0,7,0)+(ROW(V24)-ROW($T$19))*7+(COLUMN(V24)-COLUMN($T$19)+1)),"",$T$17-(WEEKDAY($T$17,1)-($K$4-1))-IF((WEEKDAY($T$17,1)-($K$4-1))&lt;=0,7,0)+(ROW(V24)-ROW($T$19))*7+(COLUMN(V24)-COLUMN($T$19)+1))</f>
        <v/>
      </c>
      <c r="W24" s="134" t="str">
        <f t="shared" si="3"/>
        <v/>
      </c>
      <c r="X24" s="134" t="str">
        <f t="shared" si="3"/>
        <v/>
      </c>
      <c r="Y24" s="134" t="str">
        <f t="shared" si="3"/>
        <v/>
      </c>
      <c r="Z24" s="134" t="str">
        <f t="shared" si="3"/>
        <v/>
      </c>
      <c r="AC24" s="98" t="s">
        <v>122</v>
      </c>
      <c r="AD24" s="231">
        <f>AD19-AD23</f>
        <v>4</v>
      </c>
      <c r="AE24" s="231"/>
    </row>
    <row r="25" spans="1:32" s="1" customFormat="1" ht="15.75" thickTop="1">
      <c r="I25"/>
      <c r="J25" s="26"/>
      <c r="L25" s="29"/>
      <c r="R25" s="126"/>
      <c r="AC25" s="49"/>
      <c r="AD25" s="259" t="s">
        <v>208</v>
      </c>
      <c r="AE25" s="260"/>
    </row>
    <row r="26" spans="1:32" s="1" customFormat="1" ht="15">
      <c r="B26" s="228">
        <f>DATE(YEAR(T17+35),MONTH(T17+35),1)</f>
        <v>44013</v>
      </c>
      <c r="C26" s="229"/>
      <c r="D26" s="229"/>
      <c r="E26" s="229"/>
      <c r="F26" s="229"/>
      <c r="G26" s="229"/>
      <c r="H26" s="230"/>
      <c r="I26"/>
      <c r="J26" s="26"/>
      <c r="K26" s="228">
        <f>DATE(YEAR(B26+35),MONTH(B26+35),1)</f>
        <v>44044</v>
      </c>
      <c r="L26" s="229"/>
      <c r="M26" s="229"/>
      <c r="N26" s="229"/>
      <c r="O26" s="229"/>
      <c r="P26" s="229"/>
      <c r="Q26" s="230"/>
      <c r="R26" s="126"/>
      <c r="T26" s="228">
        <f>DATE(YEAR(K26+35),MONTH(K26+35),1)</f>
        <v>44075</v>
      </c>
      <c r="U26" s="229"/>
      <c r="V26" s="229"/>
      <c r="W26" s="229"/>
      <c r="X26" s="229"/>
      <c r="Y26" s="229"/>
      <c r="Z26" s="230"/>
      <c r="AC26" s="169" t="s">
        <v>210</v>
      </c>
      <c r="AD26" s="259">
        <v>0</v>
      </c>
      <c r="AE26" s="260"/>
    </row>
    <row r="27" spans="1:32" s="1" customFormat="1" ht="15">
      <c r="B27" s="5" t="str">
        <f>$B$9</f>
        <v>L</v>
      </c>
      <c r="C27" s="127" t="str">
        <f>$C$9</f>
        <v>M</v>
      </c>
      <c r="D27" s="127" t="str">
        <f>$D$9</f>
        <v>X</v>
      </c>
      <c r="E27" s="127" t="str">
        <f>$E$9</f>
        <v>J</v>
      </c>
      <c r="F27" s="127" t="str">
        <f>$F$9</f>
        <v>V</v>
      </c>
      <c r="G27" s="127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27" t="str">
        <f>$C$9</f>
        <v>M</v>
      </c>
      <c r="M27" s="127" t="str">
        <f>$D$9</f>
        <v>X</v>
      </c>
      <c r="N27" s="127" t="str">
        <f>$E$9</f>
        <v>J</v>
      </c>
      <c r="O27" s="127" t="str">
        <f>$F$9</f>
        <v>V</v>
      </c>
      <c r="P27" s="127" t="str">
        <f>$G$9</f>
        <v>S</v>
      </c>
      <c r="Q27" s="17" t="str">
        <f>$H$9</f>
        <v>D</v>
      </c>
      <c r="R27" s="126"/>
      <c r="T27" s="5" t="str">
        <f>$B$9</f>
        <v>L</v>
      </c>
      <c r="U27" s="127" t="str">
        <f>$C$9</f>
        <v>M</v>
      </c>
      <c r="V27" s="127" t="str">
        <f>$D$9</f>
        <v>X</v>
      </c>
      <c r="W27" s="127" t="str">
        <f>$E$9</f>
        <v>J</v>
      </c>
      <c r="X27" s="127" t="str">
        <f>$F$9</f>
        <v>V</v>
      </c>
      <c r="Y27" s="127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128">
        <v>27</v>
      </c>
      <c r="B28" s="134" t="str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34" t="str">
        <f t="shared" si="4"/>
        <v/>
      </c>
      <c r="D28" s="135">
        <v>1</v>
      </c>
      <c r="E28" s="135">
        <f t="shared" si="4"/>
        <v>44014</v>
      </c>
      <c r="F28" s="135">
        <f t="shared" si="4"/>
        <v>44015</v>
      </c>
      <c r="G28" s="133">
        <f t="shared" si="4"/>
        <v>44016</v>
      </c>
      <c r="H28" s="133">
        <v>5</v>
      </c>
      <c r="I28"/>
      <c r="J28" s="128">
        <v>31</v>
      </c>
      <c r="K28" s="134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34" t="str">
        <f t="shared" si="5"/>
        <v/>
      </c>
      <c r="M28" s="129"/>
      <c r="N28" s="129"/>
      <c r="O28" s="129"/>
      <c r="P28" s="133">
        <v>1</v>
      </c>
      <c r="Q28" s="133">
        <v>2</v>
      </c>
      <c r="R28" s="126"/>
      <c r="S28" s="128">
        <v>36</v>
      </c>
      <c r="T28" s="134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36">
        <f t="shared" si="6"/>
        <v>44075</v>
      </c>
      <c r="V28" s="136">
        <f t="shared" si="6"/>
        <v>44076</v>
      </c>
      <c r="W28" s="136">
        <f t="shared" si="6"/>
        <v>44077</v>
      </c>
      <c r="X28" s="136">
        <f t="shared" si="6"/>
        <v>44078</v>
      </c>
      <c r="Y28" s="133">
        <v>5</v>
      </c>
      <c r="Z28" s="133">
        <v>6</v>
      </c>
      <c r="AC28" s="53" t="s">
        <v>203</v>
      </c>
      <c r="AD28" s="81"/>
      <c r="AE28" s="81"/>
    </row>
    <row r="29" spans="1:32" s="1" customFormat="1" ht="16.5" thickTop="1" thickBot="1">
      <c r="A29" s="128">
        <v>28</v>
      </c>
      <c r="B29" s="132">
        <v>6</v>
      </c>
      <c r="C29" s="136">
        <v>7</v>
      </c>
      <c r="D29" s="132">
        <v>8</v>
      </c>
      <c r="E29" s="132">
        <v>9</v>
      </c>
      <c r="F29" s="132">
        <v>10</v>
      </c>
      <c r="G29" s="133">
        <v>11</v>
      </c>
      <c r="H29" s="133">
        <v>12</v>
      </c>
      <c r="I29"/>
      <c r="J29" s="128">
        <v>32</v>
      </c>
      <c r="K29" s="136">
        <v>3</v>
      </c>
      <c r="L29" s="136">
        <v>4</v>
      </c>
      <c r="M29" s="136">
        <v>5</v>
      </c>
      <c r="N29" s="136">
        <v>6</v>
      </c>
      <c r="O29" s="136">
        <v>7</v>
      </c>
      <c r="P29" s="133">
        <v>8</v>
      </c>
      <c r="Q29" s="133">
        <v>9</v>
      </c>
      <c r="R29" s="126"/>
      <c r="S29" s="128">
        <v>37</v>
      </c>
      <c r="T29" s="136">
        <v>7</v>
      </c>
      <c r="U29" s="131">
        <v>8</v>
      </c>
      <c r="V29" s="135">
        <v>9</v>
      </c>
      <c r="W29" s="135">
        <v>10</v>
      </c>
      <c r="X29" s="135">
        <v>11</v>
      </c>
      <c r="Y29" s="133">
        <v>12</v>
      </c>
      <c r="Z29" s="133">
        <v>13</v>
      </c>
      <c r="AC29" s="53" t="s">
        <v>209</v>
      </c>
      <c r="AD29" s="80"/>
      <c r="AE29" s="80"/>
      <c r="AF29" s="32"/>
    </row>
    <row r="30" spans="1:32" s="1" customFormat="1" ht="16.5" thickTop="1" thickBot="1">
      <c r="A30" s="128">
        <v>29</v>
      </c>
      <c r="B30" s="132">
        <v>13</v>
      </c>
      <c r="C30" s="132">
        <v>14</v>
      </c>
      <c r="D30" s="132">
        <v>15</v>
      </c>
      <c r="E30" s="132">
        <v>16</v>
      </c>
      <c r="F30" s="132">
        <v>17</v>
      </c>
      <c r="G30" s="133">
        <v>18</v>
      </c>
      <c r="H30" s="133">
        <v>19</v>
      </c>
      <c r="I30"/>
      <c r="J30" s="128">
        <v>33</v>
      </c>
      <c r="K30" s="135">
        <v>10</v>
      </c>
      <c r="L30" s="135">
        <v>11</v>
      </c>
      <c r="M30" s="135">
        <v>12</v>
      </c>
      <c r="N30" s="135">
        <v>13</v>
      </c>
      <c r="O30" s="135">
        <v>14</v>
      </c>
      <c r="P30" s="131">
        <v>15</v>
      </c>
      <c r="Q30" s="133">
        <v>16</v>
      </c>
      <c r="R30" s="126"/>
      <c r="S30" s="128">
        <v>38</v>
      </c>
      <c r="T30" s="137">
        <v>14</v>
      </c>
      <c r="U30" s="137">
        <v>15</v>
      </c>
      <c r="V30" s="137">
        <v>16</v>
      </c>
      <c r="W30" s="137">
        <v>17</v>
      </c>
      <c r="X30" s="137">
        <v>18</v>
      </c>
      <c r="Y30" s="138">
        <v>19</v>
      </c>
      <c r="Z30" s="138">
        <v>20</v>
      </c>
      <c r="AC30" s="53"/>
      <c r="AD30" s="49"/>
      <c r="AE30" s="49"/>
    </row>
    <row r="31" spans="1:32" s="1" customFormat="1" ht="16.5" thickTop="1" thickBot="1">
      <c r="A31" s="128">
        <v>30</v>
      </c>
      <c r="B31" s="132">
        <v>20</v>
      </c>
      <c r="C31" s="132">
        <v>21</v>
      </c>
      <c r="D31" s="132">
        <v>22</v>
      </c>
      <c r="E31" s="135">
        <v>23</v>
      </c>
      <c r="F31" s="132">
        <v>24</v>
      </c>
      <c r="G31" s="131">
        <v>25</v>
      </c>
      <c r="H31" s="133">
        <v>26</v>
      </c>
      <c r="I31"/>
      <c r="J31" s="128">
        <v>34</v>
      </c>
      <c r="K31" s="132">
        <v>17</v>
      </c>
      <c r="L31" s="132">
        <v>18</v>
      </c>
      <c r="M31" s="132">
        <v>19</v>
      </c>
      <c r="N31" s="132">
        <v>20</v>
      </c>
      <c r="O31" s="132">
        <v>21</v>
      </c>
      <c r="P31" s="133">
        <v>22</v>
      </c>
      <c r="Q31" s="133">
        <v>23</v>
      </c>
      <c r="R31" s="126"/>
      <c r="S31" s="128">
        <v>39</v>
      </c>
      <c r="T31" s="92">
        <v>21</v>
      </c>
      <c r="U31" s="92">
        <v>22</v>
      </c>
      <c r="V31" s="92">
        <v>23</v>
      </c>
      <c r="W31" s="92">
        <v>24</v>
      </c>
      <c r="X31" s="92">
        <v>25</v>
      </c>
      <c r="Y31" s="97">
        <v>26</v>
      </c>
      <c r="Z31" s="97">
        <v>27</v>
      </c>
      <c r="AC31" s="49"/>
      <c r="AD31" s="49"/>
      <c r="AE31" s="49"/>
    </row>
    <row r="32" spans="1:32" s="1" customFormat="1" ht="16.5" thickTop="1" thickBot="1">
      <c r="A32" s="128">
        <v>31</v>
      </c>
      <c r="B32" s="132">
        <v>27</v>
      </c>
      <c r="C32" s="132">
        <v>28</v>
      </c>
      <c r="D32" s="132">
        <v>29</v>
      </c>
      <c r="E32" s="132">
        <v>30</v>
      </c>
      <c r="F32" s="132">
        <v>31</v>
      </c>
      <c r="G32" s="133"/>
      <c r="H32" s="133"/>
      <c r="I32"/>
      <c r="J32" s="128">
        <v>35</v>
      </c>
      <c r="K32" s="132">
        <v>24</v>
      </c>
      <c r="L32" s="132">
        <v>25</v>
      </c>
      <c r="M32" s="132">
        <v>26</v>
      </c>
      <c r="N32" s="132">
        <v>27</v>
      </c>
      <c r="O32" s="132">
        <v>28</v>
      </c>
      <c r="P32" s="133">
        <v>29</v>
      </c>
      <c r="Q32" s="133">
        <v>30</v>
      </c>
      <c r="R32" s="126"/>
      <c r="S32" s="128">
        <v>40</v>
      </c>
      <c r="T32" s="135">
        <v>28</v>
      </c>
      <c r="U32" s="135">
        <v>29</v>
      </c>
      <c r="V32" s="135">
        <v>30</v>
      </c>
      <c r="W32" s="129"/>
      <c r="X32" s="129"/>
      <c r="Y32" s="133"/>
      <c r="Z32" s="133"/>
    </row>
    <row r="33" spans="1:32" s="1" customFormat="1" ht="16.5" thickTop="1" thickBot="1">
      <c r="A33" s="128"/>
      <c r="B33" s="129"/>
      <c r="C33" s="129"/>
      <c r="D33" s="129"/>
      <c r="E33" s="134" t="str">
        <f t="shared" si="4"/>
        <v/>
      </c>
      <c r="F33" s="134" t="str">
        <f t="shared" si="4"/>
        <v/>
      </c>
      <c r="G33" s="134" t="str">
        <f t="shared" si="4"/>
        <v/>
      </c>
      <c r="H33" s="129" t="str">
        <f t="shared" si="4"/>
        <v/>
      </c>
      <c r="I33"/>
      <c r="J33" s="128">
        <v>36</v>
      </c>
      <c r="K33" s="136">
        <f t="shared" si="5"/>
        <v>44074</v>
      </c>
      <c r="L33" s="134" t="str">
        <f t="shared" si="5"/>
        <v/>
      </c>
      <c r="M33" s="134" t="str">
        <f t="shared" si="5"/>
        <v/>
      </c>
      <c r="N33" s="134" t="str">
        <f t="shared" si="5"/>
        <v/>
      </c>
      <c r="O33" s="134" t="str">
        <f t="shared" si="5"/>
        <v/>
      </c>
      <c r="P33" s="134" t="str">
        <f t="shared" si="5"/>
        <v/>
      </c>
      <c r="Q33" s="134" t="str">
        <f t="shared" si="5"/>
        <v/>
      </c>
      <c r="R33" s="126"/>
      <c r="T33" s="129"/>
      <c r="U33" s="134"/>
      <c r="V33" s="134" t="str">
        <f t="shared" si="6"/>
        <v/>
      </c>
      <c r="W33" s="134" t="str">
        <f t="shared" si="6"/>
        <v/>
      </c>
      <c r="X33" s="134" t="str">
        <f t="shared" si="6"/>
        <v/>
      </c>
      <c r="Y33" s="134" t="str">
        <f t="shared" si="6"/>
        <v/>
      </c>
      <c r="Z33" s="134" t="str">
        <f t="shared" si="6"/>
        <v/>
      </c>
    </row>
    <row r="34" spans="1:32" s="1" customFormat="1" ht="15.75" thickTop="1">
      <c r="I34"/>
      <c r="J34" s="26"/>
      <c r="R34" s="126"/>
    </row>
    <row r="35" spans="1:32" s="1" customFormat="1" ht="15">
      <c r="B35" s="228">
        <f>DATE(YEAR(T26+35),MONTH(T26+35),1)</f>
        <v>44105</v>
      </c>
      <c r="C35" s="229"/>
      <c r="D35" s="229"/>
      <c r="E35" s="229"/>
      <c r="F35" s="229"/>
      <c r="G35" s="229"/>
      <c r="H35" s="230"/>
      <c r="I35"/>
      <c r="J35" s="26"/>
      <c r="K35" s="228">
        <f>DATE(YEAR(B35+35),MONTH(B35+35),1)</f>
        <v>44136</v>
      </c>
      <c r="L35" s="229"/>
      <c r="M35" s="229"/>
      <c r="N35" s="229"/>
      <c r="O35" s="229"/>
      <c r="P35" s="229"/>
      <c r="Q35" s="230"/>
      <c r="R35" s="126"/>
      <c r="T35" s="228">
        <f>DATE(YEAR(K35+35),MONTH(K35+35),1)</f>
        <v>44166</v>
      </c>
      <c r="U35" s="229"/>
      <c r="V35" s="229"/>
      <c r="W35" s="229"/>
      <c r="X35" s="229"/>
      <c r="Y35" s="229"/>
      <c r="Z35" s="230"/>
    </row>
    <row r="36" spans="1:32" s="1" customFormat="1" ht="15">
      <c r="B36" s="5" t="str">
        <f>$B$9</f>
        <v>L</v>
      </c>
      <c r="C36" s="127" t="str">
        <f>$C$9</f>
        <v>M</v>
      </c>
      <c r="D36" s="127" t="str">
        <f>$D$9</f>
        <v>X</v>
      </c>
      <c r="E36" s="127" t="str">
        <f>$E$9</f>
        <v>J</v>
      </c>
      <c r="F36" s="127" t="str">
        <f>$F$9</f>
        <v>V</v>
      </c>
      <c r="G36" s="127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27" t="str">
        <f>$C$9</f>
        <v>M</v>
      </c>
      <c r="M36" s="127" t="str">
        <f>$D$9</f>
        <v>X</v>
      </c>
      <c r="N36" s="127" t="str">
        <f>$E$9</f>
        <v>J</v>
      </c>
      <c r="O36" s="127" t="str">
        <f>$F$9</f>
        <v>V</v>
      </c>
      <c r="P36" s="127" t="str">
        <f>$G$9</f>
        <v>S</v>
      </c>
      <c r="Q36" s="17" t="str">
        <f>$H$9</f>
        <v>D</v>
      </c>
      <c r="R36" s="126"/>
      <c r="T36" s="5" t="str">
        <f>$B$9</f>
        <v>L</v>
      </c>
      <c r="U36" s="127" t="str">
        <f>$C$9</f>
        <v>M</v>
      </c>
      <c r="V36" s="127" t="str">
        <f>$D$9</f>
        <v>X</v>
      </c>
      <c r="W36" s="127" t="str">
        <f>$E$9</f>
        <v>J</v>
      </c>
      <c r="X36" s="127" t="str">
        <f>$F$9</f>
        <v>V</v>
      </c>
      <c r="Y36" s="127" t="str">
        <f>$G$9</f>
        <v>S</v>
      </c>
      <c r="Z36" s="17" t="str">
        <f>$H$9</f>
        <v>D</v>
      </c>
    </row>
    <row r="37" spans="1:32" s="1" customFormat="1" ht="15.75" thickBot="1">
      <c r="A37" s="128">
        <v>40</v>
      </c>
      <c r="B37" s="129"/>
      <c r="C37" s="129"/>
      <c r="D37" s="129"/>
      <c r="E37" s="132">
        <v>1</v>
      </c>
      <c r="F37" s="132">
        <v>2</v>
      </c>
      <c r="G37" s="133">
        <v>3</v>
      </c>
      <c r="H37" s="133">
        <v>4</v>
      </c>
      <c r="I37"/>
      <c r="J37" s="128">
        <v>44</v>
      </c>
      <c r="K37" s="134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34" t="str">
        <f t="shared" si="7"/>
        <v/>
      </c>
      <c r="M37" s="129" t="str">
        <f t="shared" si="7"/>
        <v/>
      </c>
      <c r="N37" s="129"/>
      <c r="O37" s="129"/>
      <c r="P37" s="133"/>
      <c r="Q37" s="131">
        <v>1</v>
      </c>
      <c r="R37" s="126"/>
      <c r="S37" s="128">
        <v>49</v>
      </c>
      <c r="T37" s="134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35">
        <f t="shared" si="8"/>
        <v>44166</v>
      </c>
      <c r="V37" s="135">
        <f t="shared" si="8"/>
        <v>44167</v>
      </c>
      <c r="W37" s="135">
        <f t="shared" si="8"/>
        <v>44168</v>
      </c>
      <c r="X37" s="135">
        <f t="shared" si="8"/>
        <v>44169</v>
      </c>
      <c r="Y37" s="133">
        <v>5</v>
      </c>
      <c r="Z37" s="131">
        <v>6</v>
      </c>
    </row>
    <row r="38" spans="1:32" s="1" customFormat="1" ht="16.5" thickTop="1" thickBot="1">
      <c r="A38" s="128">
        <v>41</v>
      </c>
      <c r="B38" s="132">
        <v>5</v>
      </c>
      <c r="C38" s="132">
        <v>6</v>
      </c>
      <c r="D38" s="132">
        <v>7</v>
      </c>
      <c r="E38" s="132">
        <v>8</v>
      </c>
      <c r="F38" s="132">
        <v>9</v>
      </c>
      <c r="G38" s="131">
        <v>10</v>
      </c>
      <c r="H38" s="133">
        <v>11</v>
      </c>
      <c r="I38"/>
      <c r="J38" s="128">
        <v>45</v>
      </c>
      <c r="K38" s="131">
        <v>2</v>
      </c>
      <c r="L38" s="135">
        <v>3</v>
      </c>
      <c r="M38" s="135">
        <v>4</v>
      </c>
      <c r="N38" s="135">
        <v>5</v>
      </c>
      <c r="O38" s="135">
        <v>6</v>
      </c>
      <c r="P38" s="133">
        <v>7</v>
      </c>
      <c r="Q38" s="133">
        <v>8</v>
      </c>
      <c r="R38" s="126"/>
      <c r="S38" s="128">
        <v>50</v>
      </c>
      <c r="T38" s="131">
        <v>7</v>
      </c>
      <c r="U38" s="131">
        <v>8</v>
      </c>
      <c r="V38" s="132">
        <v>9</v>
      </c>
      <c r="W38" s="132">
        <v>10</v>
      </c>
      <c r="X38" s="132">
        <v>11</v>
      </c>
      <c r="Y38" s="133">
        <v>12</v>
      </c>
      <c r="Z38" s="133">
        <v>13</v>
      </c>
    </row>
    <row r="39" spans="1:32" s="1" customFormat="1" ht="16.5" thickTop="1" thickBot="1">
      <c r="A39" s="128">
        <v>42</v>
      </c>
      <c r="B39" s="131">
        <v>12</v>
      </c>
      <c r="C39" s="132">
        <v>13</v>
      </c>
      <c r="D39" s="132">
        <v>14</v>
      </c>
      <c r="E39" s="132">
        <v>15</v>
      </c>
      <c r="F39" s="132">
        <v>16</v>
      </c>
      <c r="G39" s="133">
        <v>17</v>
      </c>
      <c r="H39" s="133">
        <v>18</v>
      </c>
      <c r="I39"/>
      <c r="J39" s="128">
        <v>46</v>
      </c>
      <c r="K39" s="132">
        <v>9</v>
      </c>
      <c r="L39" s="132">
        <v>10</v>
      </c>
      <c r="M39" s="132">
        <v>11</v>
      </c>
      <c r="N39" s="132">
        <v>12</v>
      </c>
      <c r="O39" s="132">
        <v>13</v>
      </c>
      <c r="P39" s="133">
        <v>14</v>
      </c>
      <c r="Q39" s="133">
        <v>15</v>
      </c>
      <c r="R39" s="126"/>
      <c r="S39" s="128">
        <v>51</v>
      </c>
      <c r="T39" s="135">
        <v>14</v>
      </c>
      <c r="U39" s="135">
        <v>15</v>
      </c>
      <c r="V39" s="135">
        <v>16</v>
      </c>
      <c r="W39" s="135">
        <v>17</v>
      </c>
      <c r="X39" s="135">
        <v>18</v>
      </c>
      <c r="Y39" s="133">
        <v>19</v>
      </c>
      <c r="Z39" s="133">
        <v>20</v>
      </c>
    </row>
    <row r="40" spans="1:32" s="1" customFormat="1" ht="16.5" thickTop="1" thickBot="1">
      <c r="A40" s="128">
        <v>43</v>
      </c>
      <c r="B40" s="132">
        <v>19</v>
      </c>
      <c r="C40" s="132">
        <v>22</v>
      </c>
      <c r="D40" s="132">
        <v>23</v>
      </c>
      <c r="E40" s="132">
        <v>24</v>
      </c>
      <c r="F40" s="132">
        <v>25</v>
      </c>
      <c r="G40" s="133">
        <v>26</v>
      </c>
      <c r="H40" s="133">
        <v>27</v>
      </c>
      <c r="I40"/>
      <c r="J40" s="128">
        <v>47</v>
      </c>
      <c r="K40" s="132">
        <v>16</v>
      </c>
      <c r="L40" s="132">
        <v>17</v>
      </c>
      <c r="M40" s="132">
        <v>18</v>
      </c>
      <c r="N40" s="132">
        <v>19</v>
      </c>
      <c r="O40" s="132">
        <v>20</v>
      </c>
      <c r="P40" s="133">
        <v>21</v>
      </c>
      <c r="Q40" s="133">
        <v>22</v>
      </c>
      <c r="R40" s="126"/>
      <c r="S40" s="128">
        <v>52</v>
      </c>
      <c r="T40" s="135">
        <v>21</v>
      </c>
      <c r="U40" s="135">
        <v>22</v>
      </c>
      <c r="V40" s="135">
        <v>23</v>
      </c>
      <c r="W40" s="136">
        <v>24</v>
      </c>
      <c r="X40" s="131">
        <v>25</v>
      </c>
      <c r="Y40" s="133">
        <v>26</v>
      </c>
      <c r="Z40" s="133">
        <v>27</v>
      </c>
    </row>
    <row r="41" spans="1:32" s="1" customFormat="1" ht="16.5" thickTop="1" thickBot="1">
      <c r="A41" s="128">
        <v>44</v>
      </c>
      <c r="B41" s="132">
        <v>26</v>
      </c>
      <c r="C41" s="132">
        <v>27</v>
      </c>
      <c r="D41" s="132">
        <v>28</v>
      </c>
      <c r="E41" s="132">
        <v>29</v>
      </c>
      <c r="F41" s="135">
        <v>30</v>
      </c>
      <c r="G41" s="133">
        <v>31</v>
      </c>
      <c r="H41" s="133"/>
      <c r="I41"/>
      <c r="J41" s="128">
        <v>48</v>
      </c>
      <c r="K41" s="132">
        <v>23</v>
      </c>
      <c r="L41" s="132">
        <v>24</v>
      </c>
      <c r="M41" s="132">
        <v>25</v>
      </c>
      <c r="N41" s="132">
        <v>26</v>
      </c>
      <c r="O41" s="132">
        <v>27</v>
      </c>
      <c r="P41" s="133">
        <v>28</v>
      </c>
      <c r="Q41" s="133">
        <v>29</v>
      </c>
      <c r="R41" s="126"/>
      <c r="S41" s="128">
        <v>53</v>
      </c>
      <c r="T41" s="135">
        <v>28</v>
      </c>
      <c r="U41" s="135">
        <v>29</v>
      </c>
      <c r="V41" s="135">
        <v>30</v>
      </c>
      <c r="W41" s="136">
        <v>31</v>
      </c>
      <c r="X41" s="129"/>
      <c r="Y41" s="133"/>
      <c r="Z41" s="133"/>
    </row>
    <row r="42" spans="1:32" s="1" customFormat="1" ht="16.5" thickTop="1" thickBot="1">
      <c r="B42" s="134"/>
      <c r="C42" s="134"/>
      <c r="D42" s="134"/>
      <c r="E42" s="134"/>
      <c r="F42" s="134"/>
      <c r="G42" s="134"/>
      <c r="H42" s="134"/>
      <c r="I42"/>
      <c r="J42" s="128">
        <v>49</v>
      </c>
      <c r="K42" s="135">
        <v>30</v>
      </c>
      <c r="L42" s="134" t="str">
        <f t="shared" si="7"/>
        <v/>
      </c>
      <c r="M42" s="134" t="str">
        <f t="shared" si="7"/>
        <v/>
      </c>
      <c r="N42" s="134" t="str">
        <f t="shared" si="7"/>
        <v/>
      </c>
      <c r="O42" s="134" t="str">
        <f t="shared" si="7"/>
        <v/>
      </c>
      <c r="P42" s="134" t="str">
        <f t="shared" si="7"/>
        <v/>
      </c>
      <c r="Q42" s="134" t="str">
        <f t="shared" si="7"/>
        <v/>
      </c>
      <c r="R42" s="126"/>
      <c r="S42" s="38">
        <v>53</v>
      </c>
      <c r="T42" s="129"/>
      <c r="U42" s="129"/>
      <c r="V42" s="134" t="str">
        <f t="shared" si="8"/>
        <v/>
      </c>
      <c r="W42" s="134" t="str">
        <f t="shared" si="8"/>
        <v/>
      </c>
      <c r="X42" s="134" t="str">
        <f t="shared" si="8"/>
        <v/>
      </c>
      <c r="Y42" s="134" t="str">
        <f t="shared" si="8"/>
        <v/>
      </c>
      <c r="Z42" s="134" t="str">
        <f t="shared" si="8"/>
        <v/>
      </c>
    </row>
    <row r="43" spans="1:32" s="1" customFormat="1" ht="13.5" thickTop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/>
      <c r="E46" s="82"/>
      <c r="F46" s="94">
        <v>1</v>
      </c>
      <c r="G46" s="95">
        <v>2</v>
      </c>
      <c r="H46" s="95">
        <v>3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9">
        <v>4</v>
      </c>
      <c r="C47" s="9">
        <v>5</v>
      </c>
      <c r="D47" s="158">
        <v>6</v>
      </c>
      <c r="E47" s="9">
        <v>7</v>
      </c>
      <c r="F47" s="9">
        <v>8</v>
      </c>
      <c r="G47" s="95">
        <v>9</v>
      </c>
      <c r="H47" s="95">
        <v>10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B50:H51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si="9"/>
        <v/>
      </c>
      <c r="C51" s="20" t="str">
        <f t="shared" si="9"/>
        <v/>
      </c>
      <c r="D51" s="20" t="str">
        <f t="shared" si="9"/>
        <v/>
      </c>
      <c r="E51" s="20" t="str">
        <f t="shared" si="9"/>
        <v/>
      </c>
      <c r="F51" s="20" t="str">
        <f t="shared" si="9"/>
        <v/>
      </c>
      <c r="G51" s="20" t="str">
        <f t="shared" si="9"/>
        <v/>
      </c>
      <c r="H51" s="20" t="str">
        <f t="shared" si="9"/>
        <v/>
      </c>
    </row>
  </sheetData>
  <mergeCells count="38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D25:AE25"/>
    <mergeCell ref="AD26:AE26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27" priority="1" stopIfTrue="1" operator="equal">
      <formula>""</formula>
    </cfRule>
    <cfRule type="cellIs" dxfId="26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84">
    <tabColor theme="0" tint="-0.34998626667073579"/>
    <pageSetUpPr fitToPage="1"/>
  </sheetPr>
  <dimension ref="A1:AS51"/>
  <sheetViews>
    <sheetView showGridLines="0" topLeftCell="A7" zoomScale="85" zoomScaleNormal="85" workbookViewId="0">
      <selection activeCell="AD24" sqref="AD24:AE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4.42578125" customWidth="1"/>
    <col min="31" max="31" width="10.42578125" customWidth="1"/>
    <col min="32" max="32" width="12.42578125" customWidth="1"/>
    <col min="35" max="35" width="12.28515625" bestFit="1" customWidth="1"/>
  </cols>
  <sheetData>
    <row r="1" spans="1:45" ht="23.25" customHeight="1">
      <c r="B1" s="225" t="s">
        <v>113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67"/>
      <c r="Y1" s="219">
        <f>AD19</f>
        <v>30</v>
      </c>
      <c r="Z1" s="219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>
      <c r="B3" s="223" t="s">
        <v>1</v>
      </c>
      <c r="C3" s="223"/>
      <c r="D3" s="223"/>
      <c r="E3" s="61"/>
      <c r="F3" s="223" t="s">
        <v>2</v>
      </c>
      <c r="G3" s="223"/>
      <c r="H3" s="223"/>
      <c r="I3" s="107"/>
      <c r="J3" s="61"/>
      <c r="K3" s="224" t="s">
        <v>3</v>
      </c>
      <c r="L3" s="224"/>
      <c r="M3" s="224"/>
      <c r="N3" s="65"/>
      <c r="O3" s="65"/>
      <c r="P3" s="65"/>
      <c r="Q3" s="65"/>
      <c r="R3" s="65"/>
      <c r="S3" s="65"/>
    </row>
    <row r="4" spans="1:45">
      <c r="B4" s="222">
        <v>2019</v>
      </c>
      <c r="C4" s="222"/>
      <c r="D4" s="222"/>
      <c r="E4" s="61"/>
      <c r="F4" s="222">
        <v>1</v>
      </c>
      <c r="G4" s="222"/>
      <c r="H4" s="222"/>
      <c r="I4" s="78"/>
      <c r="J4" s="61"/>
      <c r="K4" s="222">
        <v>2</v>
      </c>
      <c r="L4" s="222"/>
      <c r="M4" s="222"/>
      <c r="N4" s="24" t="s">
        <v>4</v>
      </c>
      <c r="O4" s="65"/>
      <c r="P4" s="65"/>
      <c r="Q4" s="65"/>
      <c r="R4" s="65"/>
      <c r="S4" s="65"/>
    </row>
    <row r="5" spans="1:45" ht="3.75" customHeight="1">
      <c r="T5" s="39"/>
    </row>
    <row r="6" spans="1:45" ht="19.5">
      <c r="B6" s="227" t="s">
        <v>110</v>
      </c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7" spans="1:45">
      <c r="AC7" s="100"/>
      <c r="AD7" s="41" t="s">
        <v>6</v>
      </c>
      <c r="AE7" s="42"/>
    </row>
    <row r="8" spans="1:45" s="1" customFormat="1" ht="15">
      <c r="B8" s="246">
        <f>DATE($B$4,$F$4,1)</f>
        <v>43466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43497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43525</v>
      </c>
      <c r="U8" s="247"/>
      <c r="V8" s="247"/>
      <c r="W8" s="247"/>
      <c r="X8" s="247"/>
      <c r="Y8" s="247"/>
      <c r="Z8" s="248"/>
      <c r="AC8" s="99"/>
      <c r="AD8" s="44" t="s">
        <v>7</v>
      </c>
      <c r="AE8" s="45"/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101"/>
      <c r="AD9" s="102" t="s">
        <v>8</v>
      </c>
      <c r="AE9" s="98"/>
    </row>
    <row r="10" spans="1:45" s="1" customFormat="1" ht="15.75" thickBot="1">
      <c r="A10" s="6">
        <v>1</v>
      </c>
      <c r="B10" s="35"/>
      <c r="C10" s="105">
        <v>1</v>
      </c>
      <c r="D10" s="14">
        <v>2</v>
      </c>
      <c r="E10" s="14">
        <v>3</v>
      </c>
      <c r="F10" s="14">
        <v>4</v>
      </c>
      <c r="G10" s="95">
        <v>5</v>
      </c>
      <c r="H10" s="95">
        <v>6</v>
      </c>
      <c r="I10"/>
      <c r="J10" s="6">
        <v>5</v>
      </c>
      <c r="K10" s="15" t="str">
        <f t="shared" ref="K10:Q15" si="0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0"/>
        <v/>
      </c>
      <c r="M10" s="15" t="str">
        <f t="shared" si="0"/>
        <v/>
      </c>
      <c r="N10" s="35"/>
      <c r="O10" s="14">
        <v>1</v>
      </c>
      <c r="P10" s="95">
        <v>2</v>
      </c>
      <c r="Q10" s="95">
        <v>3</v>
      </c>
      <c r="R10" s="34"/>
      <c r="S10" s="6">
        <v>9</v>
      </c>
      <c r="T10" s="15" t="str">
        <f t="shared" ref="T10:Z15" si="1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1"/>
        <v/>
      </c>
      <c r="V10" s="20" t="str">
        <f t="shared" si="1"/>
        <v/>
      </c>
      <c r="W10" s="35"/>
      <c r="X10" s="14">
        <v>1</v>
      </c>
      <c r="Y10" s="95">
        <v>2</v>
      </c>
      <c r="Z10" s="95">
        <v>3</v>
      </c>
      <c r="AC10" s="34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6.5" thickTop="1" thickBot="1">
      <c r="A11" s="6">
        <v>2</v>
      </c>
      <c r="B11" s="94">
        <v>7</v>
      </c>
      <c r="C11" s="14">
        <v>8</v>
      </c>
      <c r="D11" s="14">
        <v>9</v>
      </c>
      <c r="E11" s="14">
        <v>10</v>
      </c>
      <c r="F11" s="14">
        <v>11</v>
      </c>
      <c r="G11" s="95">
        <v>12</v>
      </c>
      <c r="H11" s="95">
        <v>13</v>
      </c>
      <c r="I11"/>
      <c r="J11" s="6">
        <v>6</v>
      </c>
      <c r="K11" s="14">
        <v>4</v>
      </c>
      <c r="L11" s="14">
        <v>5</v>
      </c>
      <c r="M11" s="14">
        <v>6</v>
      </c>
      <c r="N11" s="14">
        <v>7</v>
      </c>
      <c r="O11" s="14">
        <v>8</v>
      </c>
      <c r="P11" s="95">
        <v>9</v>
      </c>
      <c r="Q11" s="95">
        <v>10</v>
      </c>
      <c r="R11" s="34"/>
      <c r="S11" s="6">
        <v>10</v>
      </c>
      <c r="T11" s="14">
        <v>4</v>
      </c>
      <c r="U11" s="14">
        <v>5</v>
      </c>
      <c r="V11" s="14">
        <v>6</v>
      </c>
      <c r="W11" s="14">
        <v>7</v>
      </c>
      <c r="X11" s="14">
        <v>8</v>
      </c>
      <c r="Y11" s="95">
        <v>9</v>
      </c>
      <c r="Z11" s="95">
        <v>10</v>
      </c>
      <c r="AC11" s="48" t="s">
        <v>24</v>
      </c>
      <c r="AD11" s="48"/>
      <c r="AE11" s="48">
        <v>218</v>
      </c>
      <c r="AS11" s="56"/>
    </row>
    <row r="12" spans="1:45" s="1" customFormat="1" ht="16.5" thickTop="1" thickBot="1">
      <c r="A12" s="6">
        <v>3</v>
      </c>
      <c r="B12" s="14">
        <v>14</v>
      </c>
      <c r="C12" s="14">
        <v>15</v>
      </c>
      <c r="D12" s="14">
        <v>16</v>
      </c>
      <c r="E12" s="14">
        <v>17</v>
      </c>
      <c r="F12" s="14">
        <v>18</v>
      </c>
      <c r="G12" s="95">
        <v>19</v>
      </c>
      <c r="H12" s="95">
        <v>20</v>
      </c>
      <c r="I12"/>
      <c r="J12" s="6">
        <v>7</v>
      </c>
      <c r="K12" s="14">
        <v>11</v>
      </c>
      <c r="L12" s="14">
        <v>12</v>
      </c>
      <c r="M12" s="14">
        <v>13</v>
      </c>
      <c r="N12" s="14">
        <v>14</v>
      </c>
      <c r="O12" s="14">
        <v>15</v>
      </c>
      <c r="P12" s="95">
        <v>16</v>
      </c>
      <c r="Q12" s="95">
        <v>17</v>
      </c>
      <c r="R12" s="34"/>
      <c r="S12" s="6">
        <v>11</v>
      </c>
      <c r="T12" s="9">
        <v>11</v>
      </c>
      <c r="U12" s="9">
        <v>12</v>
      </c>
      <c r="V12" s="9">
        <v>13</v>
      </c>
      <c r="W12" s="9">
        <v>14</v>
      </c>
      <c r="X12" s="9">
        <v>15</v>
      </c>
      <c r="Y12" s="95">
        <v>16</v>
      </c>
      <c r="Z12" s="95">
        <v>17</v>
      </c>
      <c r="AC12" s="48" t="s">
        <v>25</v>
      </c>
      <c r="AD12" s="48"/>
      <c r="AE12" s="48">
        <f>(AE14-AE11)</f>
        <v>-12</v>
      </c>
      <c r="AS12" s="56"/>
    </row>
    <row r="13" spans="1:45" s="1" customFormat="1" ht="16.5" thickTop="1" thickBot="1">
      <c r="A13" s="6">
        <v>4</v>
      </c>
      <c r="B13" s="14">
        <v>21</v>
      </c>
      <c r="C13" s="14">
        <v>22</v>
      </c>
      <c r="D13" s="14">
        <v>23</v>
      </c>
      <c r="E13" s="14">
        <v>24</v>
      </c>
      <c r="F13" s="14">
        <v>25</v>
      </c>
      <c r="G13" s="95">
        <v>26</v>
      </c>
      <c r="H13" s="95">
        <v>27</v>
      </c>
      <c r="I13"/>
      <c r="J13" s="6">
        <v>8</v>
      </c>
      <c r="K13" s="14">
        <v>18</v>
      </c>
      <c r="L13" s="14">
        <v>19</v>
      </c>
      <c r="M13" s="14">
        <v>20</v>
      </c>
      <c r="N13" s="14">
        <v>21</v>
      </c>
      <c r="O13" s="14">
        <v>22</v>
      </c>
      <c r="P13" s="95">
        <v>23</v>
      </c>
      <c r="Q13" s="95">
        <v>24</v>
      </c>
      <c r="R13" s="34"/>
      <c r="S13" s="6">
        <v>12</v>
      </c>
      <c r="T13" s="14">
        <v>18</v>
      </c>
      <c r="U13" s="14">
        <v>19</v>
      </c>
      <c r="V13" s="14">
        <v>20</v>
      </c>
      <c r="W13" s="14">
        <v>21</v>
      </c>
      <c r="X13" s="14">
        <v>22</v>
      </c>
      <c r="Y13" s="95">
        <v>23</v>
      </c>
      <c r="Z13" s="95">
        <v>24</v>
      </c>
      <c r="AC13" s="50" t="s">
        <v>26</v>
      </c>
      <c r="AD13" s="50"/>
      <c r="AE13" s="48">
        <v>22</v>
      </c>
    </row>
    <row r="14" spans="1:45" s="1" customFormat="1" ht="16.5" thickTop="1" thickBot="1">
      <c r="A14" s="6">
        <v>5</v>
      </c>
      <c r="B14" s="14">
        <v>28</v>
      </c>
      <c r="C14" s="14">
        <v>29</v>
      </c>
      <c r="D14" s="14">
        <v>30</v>
      </c>
      <c r="E14" s="82">
        <v>31</v>
      </c>
      <c r="F14" s="15"/>
      <c r="G14" s="15"/>
      <c r="H14" s="15"/>
      <c r="I14"/>
      <c r="J14" s="6">
        <v>9</v>
      </c>
      <c r="K14" s="14">
        <v>25</v>
      </c>
      <c r="L14" s="14">
        <v>26</v>
      </c>
      <c r="M14" s="14">
        <v>27</v>
      </c>
      <c r="N14" s="82">
        <v>28</v>
      </c>
      <c r="O14" s="15" t="str">
        <f t="shared" si="0"/>
        <v/>
      </c>
      <c r="P14" s="15" t="str">
        <f t="shared" si="0"/>
        <v/>
      </c>
      <c r="Q14" s="15" t="str">
        <f t="shared" si="0"/>
        <v/>
      </c>
      <c r="R14" s="34"/>
      <c r="S14" s="6">
        <v>13</v>
      </c>
      <c r="T14" s="14">
        <v>25</v>
      </c>
      <c r="U14" s="14">
        <v>26</v>
      </c>
      <c r="V14" s="14">
        <v>27</v>
      </c>
      <c r="W14" s="82">
        <v>28</v>
      </c>
      <c r="X14" s="82">
        <v>29</v>
      </c>
      <c r="Y14" s="95">
        <v>30</v>
      </c>
      <c r="Z14" s="95">
        <v>31</v>
      </c>
      <c r="AC14" s="231" t="s">
        <v>108</v>
      </c>
      <c r="AD14" s="231"/>
      <c r="AE14" s="98">
        <f>CONTARPORCOLOR(AC9,B10:Z42)</f>
        <v>206</v>
      </c>
    </row>
    <row r="15" spans="1:45" s="1" customFormat="1" ht="15.75" thickTop="1">
      <c r="B15" s="15"/>
      <c r="C15" s="15"/>
      <c r="D15" s="15"/>
      <c r="E15" s="15"/>
      <c r="F15" s="15"/>
      <c r="G15" s="15"/>
      <c r="H15" s="15"/>
      <c r="I15"/>
      <c r="J15" s="26"/>
      <c r="K15" s="15" t="str">
        <f t="shared" si="0"/>
        <v/>
      </c>
      <c r="L15" s="15" t="str">
        <f t="shared" si="0"/>
        <v/>
      </c>
      <c r="M15" s="15" t="str">
        <f t="shared" si="0"/>
        <v/>
      </c>
      <c r="N15" s="15" t="str">
        <f t="shared" si="0"/>
        <v/>
      </c>
      <c r="O15" s="15" t="str">
        <f t="shared" si="0"/>
        <v/>
      </c>
      <c r="P15" s="15" t="str">
        <f t="shared" si="0"/>
        <v/>
      </c>
      <c r="Q15" s="15" t="str">
        <f t="shared" si="0"/>
        <v/>
      </c>
      <c r="R15" s="34"/>
      <c r="T15" s="15" t="str">
        <f t="shared" si="1"/>
        <v/>
      </c>
      <c r="U15" s="15" t="str">
        <f t="shared" si="1"/>
        <v/>
      </c>
      <c r="V15" s="15" t="str">
        <f t="shared" si="1"/>
        <v/>
      </c>
      <c r="W15" s="15" t="str">
        <f t="shared" si="1"/>
        <v/>
      </c>
      <c r="X15" s="15" t="str">
        <f t="shared" si="1"/>
        <v/>
      </c>
      <c r="Y15" s="15" t="str">
        <f t="shared" si="1"/>
        <v/>
      </c>
      <c r="Z15" s="15" t="str">
        <f t="shared" si="1"/>
        <v/>
      </c>
    </row>
    <row r="16" spans="1:45" s="1" customFormat="1" ht="15">
      <c r="I16"/>
      <c r="J16" s="26"/>
      <c r="R16" s="34"/>
      <c r="AC16" s="232"/>
      <c r="AD16" s="232"/>
      <c r="AE16" s="232"/>
    </row>
    <row r="17" spans="1:32" s="1" customFormat="1" ht="15">
      <c r="B17" s="246">
        <f>DATE(YEAR(T8+35),MONTH(T8+35),1)</f>
        <v>43556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43586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43617</v>
      </c>
      <c r="U17" s="247"/>
      <c r="V17" s="247"/>
      <c r="W17" s="247"/>
      <c r="X17" s="247"/>
      <c r="Y17" s="247"/>
      <c r="Z17" s="248"/>
      <c r="AC17" s="52">
        <v>2018</v>
      </c>
      <c r="AD17" s="233">
        <v>0</v>
      </c>
      <c r="AE17" s="234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2019</v>
      </c>
      <c r="AD18" s="233">
        <v>30</v>
      </c>
      <c r="AE18" s="234"/>
    </row>
    <row r="19" spans="1:32" s="1" customFormat="1" ht="15.75" thickBot="1">
      <c r="B19" s="15">
        <f t="shared" ref="B19:H24" si="2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>43556</v>
      </c>
      <c r="C19" s="15">
        <f t="shared" si="2"/>
        <v>43557</v>
      </c>
      <c r="D19" s="15">
        <f t="shared" si="2"/>
        <v>43558</v>
      </c>
      <c r="E19" s="15">
        <f t="shared" si="2"/>
        <v>43559</v>
      </c>
      <c r="F19" s="15">
        <f t="shared" si="2"/>
        <v>43560</v>
      </c>
      <c r="G19" s="95">
        <f t="shared" si="2"/>
        <v>43561</v>
      </c>
      <c r="H19" s="95"/>
      <c r="I19"/>
      <c r="J19" s="6">
        <v>18</v>
      </c>
      <c r="K19" s="35"/>
      <c r="L19" s="35"/>
      <c r="M19" s="94">
        <v>1</v>
      </c>
      <c r="N19" s="14">
        <v>2</v>
      </c>
      <c r="O19" s="14">
        <v>3</v>
      </c>
      <c r="P19" s="95">
        <v>4</v>
      </c>
      <c r="Q19" s="95">
        <v>5</v>
      </c>
      <c r="R19" s="27"/>
      <c r="S19" s="6">
        <v>22</v>
      </c>
      <c r="T19" s="15" t="str">
        <f t="shared" ref="T19:Z24" si="3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3"/>
        <v/>
      </c>
      <c r="V19" s="15" t="str">
        <f t="shared" si="3"/>
        <v/>
      </c>
      <c r="W19" s="15" t="str">
        <f t="shared" si="3"/>
        <v/>
      </c>
      <c r="X19" s="35"/>
      <c r="Y19" s="95">
        <v>1</v>
      </c>
      <c r="Z19" s="95">
        <v>2</v>
      </c>
      <c r="AC19" s="108" t="s">
        <v>22</v>
      </c>
      <c r="AD19" s="237">
        <f>AD18+AD17</f>
        <v>30</v>
      </c>
      <c r="AE19" s="237"/>
    </row>
    <row r="20" spans="1:32" s="1" customFormat="1" ht="16.5" thickTop="1" thickBot="1">
      <c r="A20" s="6">
        <v>14</v>
      </c>
      <c r="B20" s="14">
        <v>1</v>
      </c>
      <c r="C20" s="14">
        <v>2</v>
      </c>
      <c r="D20" s="14">
        <v>3</v>
      </c>
      <c r="E20" s="14">
        <v>4</v>
      </c>
      <c r="F20" s="14">
        <v>5</v>
      </c>
      <c r="G20" s="95">
        <v>6</v>
      </c>
      <c r="H20" s="95">
        <v>7</v>
      </c>
      <c r="I20"/>
      <c r="J20" s="6">
        <v>19</v>
      </c>
      <c r="K20" s="82">
        <v>6</v>
      </c>
      <c r="L20" s="82">
        <v>7</v>
      </c>
      <c r="M20" s="82">
        <v>8</v>
      </c>
      <c r="N20" s="82">
        <v>9</v>
      </c>
      <c r="O20" s="82">
        <v>10</v>
      </c>
      <c r="P20" s="95">
        <v>11</v>
      </c>
      <c r="Q20" s="95">
        <v>12</v>
      </c>
      <c r="R20" s="27"/>
      <c r="S20" s="6">
        <v>23</v>
      </c>
      <c r="T20" s="14">
        <v>3</v>
      </c>
      <c r="U20" s="14">
        <v>4</v>
      </c>
      <c r="V20" s="14">
        <v>5</v>
      </c>
      <c r="W20" s="14">
        <v>6</v>
      </c>
      <c r="X20" s="14">
        <v>7</v>
      </c>
      <c r="Y20" s="95">
        <v>8</v>
      </c>
      <c r="Z20" s="95">
        <v>9</v>
      </c>
    </row>
    <row r="21" spans="1:32" s="1" customFormat="1" ht="16.5" thickTop="1" thickBot="1">
      <c r="A21" s="6">
        <v>15</v>
      </c>
      <c r="B21" s="14">
        <v>8</v>
      </c>
      <c r="C21" s="14">
        <v>9</v>
      </c>
      <c r="D21" s="14">
        <v>10</v>
      </c>
      <c r="E21" s="14">
        <v>11</v>
      </c>
      <c r="F21" s="14">
        <v>12</v>
      </c>
      <c r="G21" s="95">
        <v>13</v>
      </c>
      <c r="H21" s="95">
        <v>14</v>
      </c>
      <c r="I21"/>
      <c r="J21" s="6">
        <v>20</v>
      </c>
      <c r="K21" s="94">
        <v>13</v>
      </c>
      <c r="L21" s="82">
        <v>14</v>
      </c>
      <c r="M21" s="82">
        <v>15</v>
      </c>
      <c r="N21" s="82">
        <v>16</v>
      </c>
      <c r="O21" s="82">
        <v>17</v>
      </c>
      <c r="P21" s="95">
        <v>18</v>
      </c>
      <c r="Q21" s="95">
        <v>19</v>
      </c>
      <c r="R21" s="27"/>
      <c r="S21" s="6">
        <v>24</v>
      </c>
      <c r="T21" s="14">
        <v>10</v>
      </c>
      <c r="U21" s="14">
        <v>11</v>
      </c>
      <c r="V21" s="14">
        <v>12</v>
      </c>
      <c r="W21" s="14">
        <v>13</v>
      </c>
      <c r="X21" s="14">
        <v>14</v>
      </c>
      <c r="Y21" s="95">
        <v>15</v>
      </c>
      <c r="Z21" s="95">
        <v>16</v>
      </c>
    </row>
    <row r="22" spans="1:32" s="1" customFormat="1" ht="16.5" thickTop="1" thickBot="1">
      <c r="A22" s="6">
        <v>16</v>
      </c>
      <c r="B22" s="14">
        <v>15</v>
      </c>
      <c r="C22" s="14">
        <v>16</v>
      </c>
      <c r="D22" s="14">
        <v>17</v>
      </c>
      <c r="E22" s="94">
        <v>18</v>
      </c>
      <c r="F22" s="94">
        <v>19</v>
      </c>
      <c r="G22" s="95">
        <v>20</v>
      </c>
      <c r="H22" s="95">
        <v>21</v>
      </c>
      <c r="I22"/>
      <c r="J22" s="6">
        <v>21</v>
      </c>
      <c r="K22" s="82">
        <v>20</v>
      </c>
      <c r="L22" s="82">
        <v>21</v>
      </c>
      <c r="M22" s="82">
        <v>22</v>
      </c>
      <c r="N22" s="82">
        <v>23</v>
      </c>
      <c r="O22" s="82">
        <v>24</v>
      </c>
      <c r="P22" s="95">
        <v>25</v>
      </c>
      <c r="Q22" s="95">
        <v>26</v>
      </c>
      <c r="R22" s="27"/>
      <c r="S22" s="6">
        <v>25</v>
      </c>
      <c r="T22" s="14">
        <v>17</v>
      </c>
      <c r="U22" s="14">
        <v>18</v>
      </c>
      <c r="V22" s="14">
        <v>19</v>
      </c>
      <c r="W22" s="14">
        <v>20</v>
      </c>
      <c r="X22" s="14">
        <v>21</v>
      </c>
      <c r="Y22" s="95">
        <v>22</v>
      </c>
      <c r="Z22" s="95">
        <v>23</v>
      </c>
      <c r="AC22" s="232" t="s">
        <v>28</v>
      </c>
      <c r="AD22" s="232"/>
      <c r="AE22" s="232"/>
    </row>
    <row r="23" spans="1:32" s="1" customFormat="1" ht="16.5" thickTop="1" thickBot="1">
      <c r="A23" s="6">
        <v>17</v>
      </c>
      <c r="B23" s="114">
        <v>22</v>
      </c>
      <c r="C23" s="103">
        <v>23</v>
      </c>
      <c r="D23" s="93">
        <v>24</v>
      </c>
      <c r="E23" s="93">
        <v>25</v>
      </c>
      <c r="F23" s="93">
        <v>26</v>
      </c>
      <c r="G23" s="95">
        <v>27</v>
      </c>
      <c r="H23" s="95">
        <v>28</v>
      </c>
      <c r="I23"/>
      <c r="J23" s="6">
        <v>22</v>
      </c>
      <c r="K23" s="82">
        <v>27</v>
      </c>
      <c r="L23" s="82">
        <v>28</v>
      </c>
      <c r="M23" s="82">
        <v>29</v>
      </c>
      <c r="N23" s="82">
        <v>30</v>
      </c>
      <c r="O23" s="82">
        <v>31</v>
      </c>
      <c r="P23" s="15"/>
      <c r="Q23" s="15"/>
      <c r="R23" s="27"/>
      <c r="S23" s="6">
        <v>26</v>
      </c>
      <c r="T23" s="14">
        <v>24</v>
      </c>
      <c r="U23" s="14">
        <v>25</v>
      </c>
      <c r="V23" s="14">
        <v>26</v>
      </c>
      <c r="W23" s="14">
        <v>27</v>
      </c>
      <c r="X23" s="14">
        <v>28</v>
      </c>
      <c r="Y23" s="95">
        <v>29</v>
      </c>
      <c r="Z23" s="95">
        <v>30</v>
      </c>
      <c r="AC23" s="48">
        <v>2017</v>
      </c>
      <c r="AD23" s="237">
        <f>CONTARPORCOLOR(AC8,B10:Z51)</f>
        <v>27</v>
      </c>
      <c r="AE23" s="237"/>
    </row>
    <row r="24" spans="1:32" s="1" customFormat="1" ht="16.5" thickTop="1" thickBot="1">
      <c r="A24" s="6">
        <v>18</v>
      </c>
      <c r="B24" s="92">
        <v>29</v>
      </c>
      <c r="C24" s="92">
        <v>30</v>
      </c>
      <c r="D24" s="69" t="str">
        <f t="shared" si="2"/>
        <v/>
      </c>
      <c r="E24" s="69" t="str">
        <f t="shared" si="2"/>
        <v/>
      </c>
      <c r="F24" s="69" t="str">
        <f t="shared" si="2"/>
        <v/>
      </c>
      <c r="G24" s="15" t="str">
        <f t="shared" si="2"/>
        <v/>
      </c>
      <c r="H24" s="15" t="str">
        <f t="shared" si="2"/>
        <v/>
      </c>
      <c r="I24"/>
      <c r="J24" s="26"/>
      <c r="K24" s="15"/>
      <c r="L24" s="15"/>
      <c r="M24" s="15"/>
      <c r="N24" s="15"/>
      <c r="O24" s="15"/>
      <c r="P24" s="15"/>
      <c r="Q24" s="15"/>
      <c r="R24" s="27"/>
      <c r="T24" s="15" t="str">
        <f t="shared" si="3"/>
        <v/>
      </c>
      <c r="U24" s="15" t="str">
        <f t="shared" si="3"/>
        <v/>
      </c>
      <c r="V24" s="15" t="str">
        <f t="shared" si="3"/>
        <v/>
      </c>
      <c r="W24" s="15" t="str">
        <f t="shared" si="3"/>
        <v/>
      </c>
      <c r="X24" s="15" t="str">
        <f t="shared" si="3"/>
        <v/>
      </c>
      <c r="Y24" s="15" t="str">
        <f t="shared" si="3"/>
        <v/>
      </c>
      <c r="Z24" s="15" t="str">
        <f t="shared" si="3"/>
        <v/>
      </c>
      <c r="AC24" s="1" t="s">
        <v>122</v>
      </c>
      <c r="AD24" s="261">
        <f>AD19-AD23</f>
        <v>3</v>
      </c>
      <c r="AE24" s="261"/>
    </row>
    <row r="25" spans="1:32" s="1" customFormat="1" ht="15.75" thickTop="1">
      <c r="I25"/>
      <c r="J25" s="26"/>
      <c r="L25" s="29"/>
      <c r="R25" s="27"/>
      <c r="AC25" s="49"/>
      <c r="AD25" s="49" t="s">
        <v>128</v>
      </c>
      <c r="AE25" s="49"/>
    </row>
    <row r="26" spans="1:32" s="1" customFormat="1" ht="15">
      <c r="B26" s="246">
        <f>DATE(YEAR(T17+35),MONTH(T17+35),1)</f>
        <v>43647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43678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43709</v>
      </c>
      <c r="U26" s="247"/>
      <c r="V26" s="247"/>
      <c r="W26" s="247"/>
      <c r="X26" s="247"/>
      <c r="Y26" s="247"/>
      <c r="Z26" s="248"/>
      <c r="AC26" s="53"/>
      <c r="AD26" s="80"/>
      <c r="AE26" s="80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53"/>
      <c r="AD27" s="80"/>
      <c r="AE27" s="80"/>
    </row>
    <row r="28" spans="1:32" s="1" customFormat="1" ht="15.75" thickBot="1">
      <c r="A28" s="6">
        <v>26</v>
      </c>
      <c r="B28" s="15">
        <f t="shared" ref="B28:H33" si="4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>43647</v>
      </c>
      <c r="C28" s="15">
        <f t="shared" si="4"/>
        <v>43648</v>
      </c>
      <c r="D28" s="15">
        <f t="shared" si="4"/>
        <v>43649</v>
      </c>
      <c r="E28" s="15">
        <f t="shared" si="4"/>
        <v>43650</v>
      </c>
      <c r="F28" s="15">
        <f t="shared" si="4"/>
        <v>43651</v>
      </c>
      <c r="G28" s="95">
        <f t="shared" si="4"/>
        <v>43652</v>
      </c>
      <c r="H28" s="95"/>
      <c r="I28"/>
      <c r="J28" s="6">
        <v>31</v>
      </c>
      <c r="K28" s="15" t="str">
        <f t="shared" ref="K28:Q33" si="5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5"/>
        <v/>
      </c>
      <c r="M28" s="35"/>
      <c r="N28" s="9">
        <v>1</v>
      </c>
      <c r="O28" s="9">
        <v>2</v>
      </c>
      <c r="P28" s="95">
        <v>3</v>
      </c>
      <c r="Q28" s="95">
        <v>4</v>
      </c>
      <c r="R28" s="27"/>
      <c r="S28" s="6">
        <v>35</v>
      </c>
      <c r="T28" s="15" t="str">
        <f t="shared" ref="T28:Z33" si="6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6"/>
        <v/>
      </c>
      <c r="V28" s="15" t="str">
        <f t="shared" si="6"/>
        <v/>
      </c>
      <c r="W28" s="15" t="str">
        <f t="shared" si="6"/>
        <v/>
      </c>
      <c r="X28" s="35" t="str">
        <f t="shared" si="6"/>
        <v/>
      </c>
      <c r="Y28" s="95"/>
      <c r="Z28" s="95">
        <v>1</v>
      </c>
      <c r="AC28" s="49"/>
      <c r="AD28" s="81"/>
      <c r="AE28" s="81"/>
    </row>
    <row r="29" spans="1:32" s="1" customFormat="1" ht="16.5" thickTop="1" thickBot="1">
      <c r="A29" s="6">
        <v>27</v>
      </c>
      <c r="B29" s="14">
        <v>1</v>
      </c>
      <c r="C29" s="14">
        <v>2</v>
      </c>
      <c r="D29" s="14">
        <v>3</v>
      </c>
      <c r="E29" s="14">
        <v>4</v>
      </c>
      <c r="F29" s="14">
        <v>5</v>
      </c>
      <c r="G29" s="95">
        <v>6</v>
      </c>
      <c r="H29" s="95">
        <v>7</v>
      </c>
      <c r="I29"/>
      <c r="J29" s="6">
        <v>32</v>
      </c>
      <c r="K29" s="9">
        <v>5</v>
      </c>
      <c r="L29" s="9">
        <v>6</v>
      </c>
      <c r="M29" s="9">
        <v>7</v>
      </c>
      <c r="N29" s="9">
        <v>8</v>
      </c>
      <c r="O29" s="9">
        <v>9</v>
      </c>
      <c r="P29" s="95">
        <v>10</v>
      </c>
      <c r="Q29" s="95">
        <v>11</v>
      </c>
      <c r="R29" s="27"/>
      <c r="S29" s="6">
        <v>36</v>
      </c>
      <c r="T29" s="118">
        <v>2</v>
      </c>
      <c r="U29" s="118">
        <v>3</v>
      </c>
      <c r="V29" s="118">
        <v>4</v>
      </c>
      <c r="W29" s="118">
        <v>5</v>
      </c>
      <c r="X29" s="118">
        <v>6</v>
      </c>
      <c r="Y29" s="95">
        <v>7</v>
      </c>
      <c r="Z29" s="95">
        <v>8</v>
      </c>
      <c r="AC29" s="49"/>
      <c r="AD29" s="80"/>
      <c r="AE29" s="80"/>
      <c r="AF29" s="32"/>
    </row>
    <row r="30" spans="1:32" s="1" customFormat="1" ht="16.5" thickTop="1" thickBot="1">
      <c r="A30" s="6">
        <v>28</v>
      </c>
      <c r="B30" s="14">
        <v>8</v>
      </c>
      <c r="C30" s="14">
        <v>9</v>
      </c>
      <c r="D30" s="14">
        <v>10</v>
      </c>
      <c r="E30" s="14">
        <v>11</v>
      </c>
      <c r="F30" s="14">
        <v>12</v>
      </c>
      <c r="G30" s="95">
        <v>13</v>
      </c>
      <c r="H30" s="95">
        <v>14</v>
      </c>
      <c r="I30"/>
      <c r="J30" s="6">
        <v>33</v>
      </c>
      <c r="K30" s="9">
        <v>12</v>
      </c>
      <c r="L30" s="9">
        <v>13</v>
      </c>
      <c r="M30" s="9">
        <v>14</v>
      </c>
      <c r="N30" s="94">
        <v>15</v>
      </c>
      <c r="O30" s="9">
        <v>16</v>
      </c>
      <c r="P30" s="95">
        <v>17</v>
      </c>
      <c r="Q30" s="95">
        <v>18</v>
      </c>
      <c r="R30" s="27"/>
      <c r="S30" s="6">
        <v>37</v>
      </c>
      <c r="T30" s="104">
        <v>9</v>
      </c>
      <c r="U30" s="115">
        <v>10</v>
      </c>
      <c r="V30" s="115">
        <v>11</v>
      </c>
      <c r="W30" s="83">
        <v>12</v>
      </c>
      <c r="X30" s="83">
        <v>13</v>
      </c>
      <c r="Y30" s="96">
        <v>14</v>
      </c>
      <c r="Z30" s="96">
        <f>Z29 + Z28</f>
        <v>9</v>
      </c>
      <c r="AC30" s="49" t="s">
        <v>142</v>
      </c>
      <c r="AD30" s="49">
        <f>10.5*2.5</f>
        <v>26.25</v>
      </c>
      <c r="AE30" s="49" t="s">
        <v>143</v>
      </c>
    </row>
    <row r="31" spans="1:32" s="1" customFormat="1" ht="16.5" thickTop="1" thickBot="1">
      <c r="A31" s="6">
        <v>29</v>
      </c>
      <c r="B31" s="14">
        <v>15</v>
      </c>
      <c r="C31" s="14">
        <v>16</v>
      </c>
      <c r="D31" s="14">
        <v>17</v>
      </c>
      <c r="E31" s="14">
        <v>18</v>
      </c>
      <c r="F31" s="14">
        <v>19</v>
      </c>
      <c r="G31" s="95">
        <v>20</v>
      </c>
      <c r="H31" s="95">
        <v>21</v>
      </c>
      <c r="I31"/>
      <c r="J31" s="6">
        <v>34</v>
      </c>
      <c r="K31" s="118">
        <v>19</v>
      </c>
      <c r="L31" s="118">
        <v>20</v>
      </c>
      <c r="M31" s="118">
        <v>21</v>
      </c>
      <c r="N31" s="118">
        <v>22</v>
      </c>
      <c r="O31" s="118">
        <v>23</v>
      </c>
      <c r="P31" s="95">
        <v>24</v>
      </c>
      <c r="Q31" s="95">
        <v>25</v>
      </c>
      <c r="R31" s="27"/>
      <c r="S31" s="6">
        <v>38</v>
      </c>
      <c r="T31" s="37">
        <v>16</v>
      </c>
      <c r="U31" s="37">
        <v>17</v>
      </c>
      <c r="V31" s="37">
        <v>18</v>
      </c>
      <c r="W31" s="37">
        <v>19</v>
      </c>
      <c r="X31" s="37">
        <v>20</v>
      </c>
      <c r="Y31" s="97">
        <v>21</v>
      </c>
      <c r="Z31" s="97">
        <v>22</v>
      </c>
      <c r="AC31" s="49">
        <f>30/12</f>
        <v>2.5</v>
      </c>
      <c r="AD31" s="49"/>
      <c r="AE31" s="49"/>
    </row>
    <row r="32" spans="1:32" s="1" customFormat="1" ht="16.5" thickTop="1" thickBot="1">
      <c r="A32" s="6">
        <v>30</v>
      </c>
      <c r="B32" s="9">
        <v>22</v>
      </c>
      <c r="C32" s="9">
        <v>23</v>
      </c>
      <c r="D32" s="9">
        <v>24</v>
      </c>
      <c r="E32" s="9">
        <v>25</v>
      </c>
      <c r="F32" s="9">
        <v>26</v>
      </c>
      <c r="G32" s="95">
        <v>27</v>
      </c>
      <c r="H32" s="95">
        <v>28</v>
      </c>
      <c r="I32"/>
      <c r="J32" s="6">
        <v>35</v>
      </c>
      <c r="K32" s="118">
        <v>26</v>
      </c>
      <c r="L32" s="118">
        <v>27</v>
      </c>
      <c r="M32" s="118">
        <v>28</v>
      </c>
      <c r="N32" s="118">
        <v>29</v>
      </c>
      <c r="O32" s="118">
        <v>30</v>
      </c>
      <c r="P32" s="95">
        <v>31</v>
      </c>
      <c r="Q32" s="95" t="str">
        <f t="shared" si="5"/>
        <v/>
      </c>
      <c r="R32" s="27"/>
      <c r="S32" s="6">
        <v>39</v>
      </c>
      <c r="T32" s="14">
        <v>23</v>
      </c>
      <c r="U32" s="14">
        <v>24</v>
      </c>
      <c r="V32" s="14">
        <v>25</v>
      </c>
      <c r="W32" s="14">
        <v>26</v>
      </c>
      <c r="X32" s="14">
        <v>27</v>
      </c>
      <c r="Y32" s="95">
        <v>28</v>
      </c>
      <c r="Z32" s="95">
        <v>29</v>
      </c>
    </row>
    <row r="33" spans="1:32" s="1" customFormat="1" ht="16.5" thickTop="1" thickBot="1">
      <c r="A33" s="6">
        <v>31</v>
      </c>
      <c r="B33" s="9">
        <v>29</v>
      </c>
      <c r="C33" s="9">
        <v>30</v>
      </c>
      <c r="D33" s="9">
        <v>31</v>
      </c>
      <c r="E33" s="15" t="str">
        <f t="shared" si="4"/>
        <v/>
      </c>
      <c r="F33" s="15" t="str">
        <f t="shared" si="4"/>
        <v/>
      </c>
      <c r="G33" s="15" t="str">
        <f t="shared" si="4"/>
        <v/>
      </c>
      <c r="H33" s="35" t="str">
        <f t="shared" si="4"/>
        <v/>
      </c>
      <c r="I33"/>
      <c r="J33" s="26"/>
      <c r="K33" s="15" t="str">
        <f t="shared" si="5"/>
        <v/>
      </c>
      <c r="L33" s="15" t="str">
        <f t="shared" si="5"/>
        <v/>
      </c>
      <c r="M33" s="15" t="str">
        <f t="shared" si="5"/>
        <v/>
      </c>
      <c r="N33" s="15" t="str">
        <f t="shared" si="5"/>
        <v/>
      </c>
      <c r="O33" s="15" t="str">
        <f t="shared" si="5"/>
        <v/>
      </c>
      <c r="P33" s="15" t="str">
        <f t="shared" si="5"/>
        <v/>
      </c>
      <c r="Q33" s="15" t="str">
        <f t="shared" si="5"/>
        <v/>
      </c>
      <c r="R33" s="27"/>
      <c r="T33" s="82">
        <v>30</v>
      </c>
      <c r="U33" s="15"/>
      <c r="V33" s="15" t="str">
        <f t="shared" si="6"/>
        <v/>
      </c>
      <c r="W33" s="15" t="str">
        <f t="shared" si="6"/>
        <v/>
      </c>
      <c r="X33" s="15" t="str">
        <f t="shared" si="6"/>
        <v/>
      </c>
      <c r="Y33" s="15" t="str">
        <f t="shared" si="6"/>
        <v/>
      </c>
      <c r="Z33" s="15" t="str">
        <f t="shared" si="6"/>
        <v/>
      </c>
    </row>
    <row r="34" spans="1:32" s="1" customFormat="1" ht="15.75" thickTop="1">
      <c r="I34"/>
      <c r="J34" s="26"/>
      <c r="R34" s="27"/>
    </row>
    <row r="35" spans="1:32" s="1" customFormat="1" ht="15">
      <c r="B35" s="246">
        <f>DATE(YEAR(T26+35),MONTH(T26+35),1)</f>
        <v>43739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43770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43800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.75" thickBot="1">
      <c r="A37" s="6">
        <v>40</v>
      </c>
      <c r="B37" s="35"/>
      <c r="C37" s="14">
        <v>1</v>
      </c>
      <c r="D37" s="14">
        <v>2</v>
      </c>
      <c r="E37" s="14">
        <v>3</v>
      </c>
      <c r="F37" s="14">
        <v>4</v>
      </c>
      <c r="G37" s="95">
        <v>5</v>
      </c>
      <c r="H37" s="95">
        <v>6</v>
      </c>
      <c r="I37"/>
      <c r="J37" s="6">
        <v>44</v>
      </c>
      <c r="K37" s="15" t="str">
        <f t="shared" ref="K37:Q42" si="7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7"/>
        <v/>
      </c>
      <c r="M37" s="35" t="str">
        <f t="shared" si="7"/>
        <v/>
      </c>
      <c r="N37" s="35"/>
      <c r="O37" s="94">
        <v>1</v>
      </c>
      <c r="P37" s="95">
        <v>2</v>
      </c>
      <c r="Q37" s="95">
        <v>3</v>
      </c>
      <c r="R37" s="27"/>
      <c r="S37" s="6">
        <v>48</v>
      </c>
      <c r="T37" s="15" t="str">
        <f t="shared" ref="T37:Z42" si="8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8"/>
        <v/>
      </c>
      <c r="V37" s="15" t="str">
        <f t="shared" si="8"/>
        <v/>
      </c>
      <c r="W37" s="15" t="str">
        <f t="shared" si="8"/>
        <v/>
      </c>
      <c r="X37" s="15" t="str">
        <f t="shared" si="8"/>
        <v/>
      </c>
      <c r="Y37" s="95"/>
      <c r="Z37" s="95">
        <v>1</v>
      </c>
    </row>
    <row r="38" spans="1:32" s="1" customFormat="1" ht="16.5" thickTop="1" thickBot="1">
      <c r="A38" s="6">
        <v>41</v>
      </c>
      <c r="B38" s="14">
        <v>7</v>
      </c>
      <c r="C38" s="14">
        <v>8</v>
      </c>
      <c r="D38" s="14">
        <v>9</v>
      </c>
      <c r="E38" s="14">
        <v>10</v>
      </c>
      <c r="F38" s="14">
        <v>11</v>
      </c>
      <c r="G38" s="94">
        <v>12</v>
      </c>
      <c r="H38" s="95">
        <v>13</v>
      </c>
      <c r="I38"/>
      <c r="J38" s="6">
        <v>45</v>
      </c>
      <c r="K38" s="14">
        <v>4</v>
      </c>
      <c r="L38" s="14">
        <v>5</v>
      </c>
      <c r="M38" s="14">
        <v>6</v>
      </c>
      <c r="N38" s="14">
        <v>7</v>
      </c>
      <c r="O38" s="14">
        <v>8</v>
      </c>
      <c r="P38" s="95">
        <v>9</v>
      </c>
      <c r="Q38" s="95">
        <v>10</v>
      </c>
      <c r="R38" s="27"/>
      <c r="S38" s="6">
        <v>49</v>
      </c>
      <c r="T38" s="14">
        <v>2</v>
      </c>
      <c r="U38" s="14">
        <v>3</v>
      </c>
      <c r="V38" s="14">
        <v>4</v>
      </c>
      <c r="W38" s="14">
        <v>5</v>
      </c>
      <c r="X38" s="94">
        <v>6</v>
      </c>
      <c r="Y38" s="95">
        <v>7</v>
      </c>
      <c r="Z38" s="95">
        <v>8</v>
      </c>
    </row>
    <row r="39" spans="1:32" s="1" customFormat="1" ht="16.5" thickTop="1" thickBot="1">
      <c r="A39" s="6">
        <v>42</v>
      </c>
      <c r="B39" s="14">
        <v>14</v>
      </c>
      <c r="C39" s="14">
        <v>15</v>
      </c>
      <c r="D39" s="14">
        <v>16</v>
      </c>
      <c r="E39" s="14">
        <v>17</v>
      </c>
      <c r="F39" s="14">
        <v>18</v>
      </c>
      <c r="G39" s="95">
        <v>19</v>
      </c>
      <c r="H39" s="95">
        <v>20</v>
      </c>
      <c r="I39"/>
      <c r="J39" s="6">
        <v>46</v>
      </c>
      <c r="K39" s="14">
        <v>11</v>
      </c>
      <c r="L39" s="14">
        <v>12</v>
      </c>
      <c r="M39" s="14">
        <v>13</v>
      </c>
      <c r="N39" s="14">
        <v>14</v>
      </c>
      <c r="O39" s="14">
        <v>15</v>
      </c>
      <c r="P39" s="95">
        <v>16</v>
      </c>
      <c r="Q39" s="95">
        <v>17</v>
      </c>
      <c r="R39" s="27"/>
      <c r="S39" s="6">
        <v>50</v>
      </c>
      <c r="T39" s="94">
        <v>9</v>
      </c>
      <c r="U39" s="14">
        <v>10</v>
      </c>
      <c r="V39" s="14">
        <v>11</v>
      </c>
      <c r="W39" s="14">
        <v>12</v>
      </c>
      <c r="X39" s="14">
        <v>13</v>
      </c>
      <c r="Y39" s="95">
        <v>14</v>
      </c>
      <c r="Z39" s="95">
        <v>15</v>
      </c>
    </row>
    <row r="40" spans="1:32" s="1" customFormat="1" ht="16.5" thickTop="1" thickBot="1">
      <c r="A40" s="6">
        <v>43</v>
      </c>
      <c r="B40" s="14">
        <v>21</v>
      </c>
      <c r="C40" s="14">
        <v>22</v>
      </c>
      <c r="D40" s="14">
        <v>23</v>
      </c>
      <c r="E40" s="14">
        <v>24</v>
      </c>
      <c r="F40" s="14">
        <v>25</v>
      </c>
      <c r="G40" s="95">
        <v>26</v>
      </c>
      <c r="H40" s="95">
        <v>27</v>
      </c>
      <c r="I40"/>
      <c r="J40" s="6">
        <v>47</v>
      </c>
      <c r="K40" s="14">
        <v>18</v>
      </c>
      <c r="L40" s="14">
        <v>19</v>
      </c>
      <c r="M40" s="14">
        <v>20</v>
      </c>
      <c r="N40" s="14">
        <v>21</v>
      </c>
      <c r="O40" s="14">
        <v>22</v>
      </c>
      <c r="P40" s="95">
        <v>23</v>
      </c>
      <c r="Q40" s="95">
        <v>24</v>
      </c>
      <c r="R40" s="27"/>
      <c r="S40" s="6">
        <v>51</v>
      </c>
      <c r="T40" s="82">
        <v>16</v>
      </c>
      <c r="U40" s="82">
        <v>17</v>
      </c>
      <c r="V40" s="82">
        <v>18</v>
      </c>
      <c r="W40" s="82">
        <v>19</v>
      </c>
      <c r="X40" s="82">
        <v>20</v>
      </c>
      <c r="Y40" s="95">
        <v>21</v>
      </c>
      <c r="Z40" s="95">
        <v>22</v>
      </c>
    </row>
    <row r="41" spans="1:32" s="1" customFormat="1" ht="16.5" thickTop="1" thickBot="1">
      <c r="A41" s="6">
        <v>44</v>
      </c>
      <c r="B41" s="14">
        <v>28</v>
      </c>
      <c r="C41" s="14">
        <v>29</v>
      </c>
      <c r="D41" s="14">
        <v>30</v>
      </c>
      <c r="E41" s="14">
        <v>31</v>
      </c>
      <c r="F41" s="95"/>
      <c r="G41" s="95"/>
      <c r="H41" s="95"/>
      <c r="I41"/>
      <c r="J41" s="6">
        <v>48</v>
      </c>
      <c r="K41" s="14">
        <v>25</v>
      </c>
      <c r="L41" s="14">
        <v>26</v>
      </c>
      <c r="M41" s="14">
        <v>27</v>
      </c>
      <c r="N41" s="14">
        <v>28</v>
      </c>
      <c r="O41" s="14">
        <v>29</v>
      </c>
      <c r="P41" s="95">
        <v>30</v>
      </c>
      <c r="Q41" s="95" t="str">
        <f t="shared" si="7"/>
        <v/>
      </c>
      <c r="R41" s="27"/>
      <c r="S41" s="6">
        <v>52</v>
      </c>
      <c r="T41" s="82">
        <v>23</v>
      </c>
      <c r="U41" s="82">
        <v>24</v>
      </c>
      <c r="V41" s="94">
        <v>25</v>
      </c>
      <c r="W41" s="82">
        <v>26</v>
      </c>
      <c r="X41" s="82">
        <v>27</v>
      </c>
      <c r="Y41" s="95">
        <v>28</v>
      </c>
      <c r="Z41" s="95">
        <v>29</v>
      </c>
    </row>
    <row r="42" spans="1:32" s="1" customFormat="1" ht="15.75" thickTop="1">
      <c r="B42" s="15"/>
      <c r="C42" s="15"/>
      <c r="D42" s="15"/>
      <c r="E42" s="15"/>
      <c r="F42" s="15"/>
      <c r="G42" s="15"/>
      <c r="H42" s="15"/>
      <c r="I42"/>
      <c r="J42" s="26"/>
      <c r="K42" s="15" t="str">
        <f t="shared" si="7"/>
        <v/>
      </c>
      <c r="L42" s="15" t="str">
        <f t="shared" si="7"/>
        <v/>
      </c>
      <c r="M42" s="15" t="str">
        <f t="shared" si="7"/>
        <v/>
      </c>
      <c r="N42" s="15" t="str">
        <f t="shared" si="7"/>
        <v/>
      </c>
      <c r="O42" s="15" t="str">
        <f t="shared" si="7"/>
        <v/>
      </c>
      <c r="P42" s="15" t="str">
        <f t="shared" si="7"/>
        <v/>
      </c>
      <c r="Q42" s="15" t="str">
        <f t="shared" si="7"/>
        <v/>
      </c>
      <c r="R42" s="27"/>
      <c r="S42" s="38">
        <v>53</v>
      </c>
      <c r="T42" s="82">
        <v>30</v>
      </c>
      <c r="U42" s="82">
        <v>31</v>
      </c>
      <c r="V42" s="15" t="str">
        <f t="shared" si="8"/>
        <v/>
      </c>
      <c r="W42" s="15" t="str">
        <f t="shared" si="8"/>
        <v/>
      </c>
      <c r="X42" s="15" t="str">
        <f t="shared" si="8"/>
        <v/>
      </c>
      <c r="Y42" s="15" t="str">
        <f t="shared" si="8"/>
        <v/>
      </c>
      <c r="Z42" s="15" t="str">
        <f t="shared" si="8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1:32">
      <c r="B46" s="82"/>
      <c r="C46" s="82"/>
      <c r="D46" s="82">
        <v>1</v>
      </c>
      <c r="E46" s="82">
        <v>2</v>
      </c>
      <c r="F46" s="82">
        <v>3</v>
      </c>
      <c r="G46" s="95">
        <v>4</v>
      </c>
      <c r="H46" s="95">
        <v>5</v>
      </c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</row>
    <row r="47" spans="1:32">
      <c r="B47" s="82">
        <v>6</v>
      </c>
      <c r="C47" s="82">
        <v>7</v>
      </c>
      <c r="D47" s="82">
        <v>8</v>
      </c>
      <c r="E47" s="82">
        <v>9</v>
      </c>
      <c r="F47" s="82">
        <v>10</v>
      </c>
      <c r="G47" s="95">
        <v>11</v>
      </c>
      <c r="H47" s="95">
        <v>12</v>
      </c>
    </row>
    <row r="48" spans="1:32" ht="12.75" customHeight="1">
      <c r="B48" s="82">
        <v>13</v>
      </c>
      <c r="C48" s="82">
        <v>14</v>
      </c>
      <c r="D48" s="82">
        <v>15</v>
      </c>
      <c r="E48" s="82">
        <v>16</v>
      </c>
      <c r="F48" s="82">
        <v>17</v>
      </c>
      <c r="G48" s="95">
        <v>18</v>
      </c>
      <c r="H48" s="95">
        <v>19</v>
      </c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</row>
    <row r="49" spans="2:25">
      <c r="B49" s="82">
        <v>20</v>
      </c>
      <c r="C49" s="82">
        <v>21</v>
      </c>
      <c r="D49" s="82">
        <v>22</v>
      </c>
      <c r="E49" s="82">
        <v>23</v>
      </c>
      <c r="F49" s="82">
        <v>24</v>
      </c>
      <c r="G49" s="95">
        <v>25</v>
      </c>
      <c r="H49" s="95">
        <v>26</v>
      </c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</row>
    <row r="50" spans="2:25">
      <c r="B50" s="82">
        <v>27</v>
      </c>
      <c r="C50" s="82">
        <v>28</v>
      </c>
      <c r="D50" s="82">
        <v>29</v>
      </c>
      <c r="E50" s="82">
        <v>30</v>
      </c>
      <c r="F50" s="82">
        <v>31</v>
      </c>
      <c r="G50" s="95" t="str">
        <f t="shared" ref="G50:H50" si="9">IF(MONTH($T$35)&lt;&gt;MONTH($T$35-(WEEKDAY($T$35,1)-($K$4-1))-IF((WEEKDAY($T$35,1)-($K$4-1))&lt;=0,7,0)+(ROW(G50)-ROW($T$37))*7+(COLUMN(G50)-COLUMN($T$37)+1)),"",$T$35-(WEEKDAY($T$35,1)-($K$4-1))-IF((WEEKDAY($T$35,1)-($K$4-1))&lt;=0,7,0)+(ROW(G50)-ROW($T$37))*7+(COLUMN(G50)-COLUMN($T$37)+1))</f>
        <v/>
      </c>
      <c r="H50" s="95" t="str">
        <f t="shared" si="9"/>
        <v/>
      </c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</row>
    <row r="51" spans="2:25">
      <c r="B51" s="20" t="str">
        <f t="shared" ref="B51:H51" si="10">IF(MONTH($T$35)&lt;&gt;MONTH($T$35-(WEEKDAY($T$35,1)-($K$4-1))-IF((WEEKDAY($T$35,1)-($K$4-1))&lt;=0,7,0)+(ROW(B51)-ROW($T$37))*7+(COLUMN(B51)-COLUMN($T$37)+1)),"",$T$35-(WEEKDAY($T$35,1)-($K$4-1))-IF((WEEKDAY($T$35,1)-($K$4-1))&lt;=0,7,0)+(ROW(B51)-ROW($T$37))*7+(COLUMN(B51)-COLUMN($T$37)+1))</f>
        <v/>
      </c>
      <c r="C51" s="20" t="str">
        <f t="shared" si="10"/>
        <v/>
      </c>
      <c r="D51" s="20" t="str">
        <f t="shared" si="10"/>
        <v/>
      </c>
      <c r="E51" s="20" t="str">
        <f t="shared" si="10"/>
        <v/>
      </c>
      <c r="F51" s="20" t="str">
        <f t="shared" si="10"/>
        <v/>
      </c>
      <c r="G51" s="20" t="str">
        <f t="shared" si="10"/>
        <v/>
      </c>
      <c r="H51" s="20" t="str">
        <f t="shared" si="10"/>
        <v/>
      </c>
    </row>
  </sheetData>
  <mergeCells count="36">
    <mergeCell ref="L48:Y50"/>
    <mergeCell ref="B35:H35"/>
    <mergeCell ref="K35:Q35"/>
    <mergeCell ref="T35:Z35"/>
    <mergeCell ref="B43:H43"/>
    <mergeCell ref="B44:H44"/>
    <mergeCell ref="K45:Z46"/>
    <mergeCell ref="AD18:AE18"/>
    <mergeCell ref="AD19:AE19"/>
    <mergeCell ref="AC22:AE22"/>
    <mergeCell ref="AD23:AE23"/>
    <mergeCell ref="B26:H26"/>
    <mergeCell ref="K26:Q26"/>
    <mergeCell ref="T26:Z26"/>
    <mergeCell ref="AD24:AE24"/>
    <mergeCell ref="AC16:AE16"/>
    <mergeCell ref="B17:H17"/>
    <mergeCell ref="K17:Q17"/>
    <mergeCell ref="T17:Z17"/>
    <mergeCell ref="AD17:AE17"/>
    <mergeCell ref="B6:Z6"/>
    <mergeCell ref="B8:H8"/>
    <mergeCell ref="K8:Q8"/>
    <mergeCell ref="T8:Z8"/>
    <mergeCell ref="AC14:AD14"/>
    <mergeCell ref="Y1:Z1"/>
    <mergeCell ref="B2:M2"/>
    <mergeCell ref="T2:Z2"/>
    <mergeCell ref="B4:D4"/>
    <mergeCell ref="F4:H4"/>
    <mergeCell ref="K4:M4"/>
    <mergeCell ref="B3:D3"/>
    <mergeCell ref="F3:H3"/>
    <mergeCell ref="K3:M3"/>
    <mergeCell ref="B1:L1"/>
    <mergeCell ref="N1:W1"/>
  </mergeCells>
  <conditionalFormatting sqref="B46:H51">
    <cfRule type="cellIs" dxfId="25" priority="1" stopIfTrue="1" operator="equal">
      <formula>""</formula>
    </cfRule>
    <cfRule type="cellIs" dxfId="24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paperSize="9" orientation="portrait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52">
    <tabColor theme="0" tint="-0.249977111117893"/>
    <pageSetUpPr fitToPage="1"/>
  </sheetPr>
  <dimension ref="A1:AS51"/>
  <sheetViews>
    <sheetView showGridLines="0" topLeftCell="A12" workbookViewId="0">
      <selection activeCell="AC24" sqref="AC24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90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3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f>DATE(YEAR(B8+35),MONTH(B8+35),1)</f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tr">
        <f>INDEX({"Do","L","M","X","J","V","S"},1+MOD($K$4+1-2,7))</f>
        <v>L</v>
      </c>
      <c r="C9" s="5" t="str">
        <f>INDEX({"D","L","M","X","J","V","S"},1+MOD($K$4+2-2,7))</f>
        <v>M</v>
      </c>
      <c r="D9" s="5" t="str">
        <f>INDEX({"D","L","M","X","J","V","S"},1+MOD($K$4+3-2,7))</f>
        <v>X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8">
        <f t="shared" si="0"/>
        <v>43102</v>
      </c>
      <c r="D10" s="8">
        <f t="shared" si="0"/>
        <v>43103</v>
      </c>
      <c r="E10" s="8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14">
        <f t="shared" si="2"/>
        <v>43160</v>
      </c>
      <c r="X10" s="14">
        <f t="shared" si="2"/>
        <v>43161</v>
      </c>
      <c r="Y10" s="10">
        <f t="shared" si="2"/>
        <v>43162</v>
      </c>
      <c r="Z10" s="10">
        <f t="shared" si="2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12">
        <f t="shared" si="0"/>
        <v>43108</v>
      </c>
      <c r="C11" s="12">
        <f t="shared" si="0"/>
        <v>43109</v>
      </c>
      <c r="D11" s="12">
        <f t="shared" si="0"/>
        <v>43110</v>
      </c>
      <c r="E11" s="12">
        <f t="shared" si="0"/>
        <v>43111</v>
      </c>
      <c r="F11" s="12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f t="shared" si="2"/>
        <v>43171</v>
      </c>
      <c r="U12" s="14">
        <f t="shared" si="2"/>
        <v>43172</v>
      </c>
      <c r="V12" s="14">
        <f t="shared" si="2"/>
        <v>43173</v>
      </c>
      <c r="W12" s="14">
        <f t="shared" si="2"/>
        <v>43174</v>
      </c>
      <c r="X12" s="14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4">
        <f t="shared" si="2"/>
        <v>43185</v>
      </c>
      <c r="U14" s="14">
        <f t="shared" si="2"/>
        <v>43186</v>
      </c>
      <c r="V14" s="14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5" s="1" customFormat="1" ht="15">
      <c r="I16"/>
      <c r="J16" s="26"/>
      <c r="R16" s="34"/>
      <c r="AC16" s="232" t="s">
        <v>80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0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3</v>
      </c>
      <c r="AE18" s="234"/>
    </row>
    <row r="19" spans="1:32" s="1" customFormat="1" ht="15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4">
        <f t="shared" si="4"/>
        <v>43222</v>
      </c>
      <c r="N19" s="14">
        <f t="shared" si="4"/>
        <v>43223</v>
      </c>
      <c r="O19" s="14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4">
        <f t="shared" si="5"/>
        <v>43252</v>
      </c>
      <c r="Y19" s="10">
        <f t="shared" si="5"/>
        <v>43253</v>
      </c>
      <c r="Z19" s="10">
        <f t="shared" si="5"/>
        <v>43254</v>
      </c>
      <c r="AC19" s="51" t="s">
        <v>22</v>
      </c>
      <c r="AD19" s="237">
        <f>AD18+AD17</f>
        <v>3</v>
      </c>
      <c r="AE19" s="237"/>
      <c r="AF19" s="88" t="s">
        <v>102</v>
      </c>
    </row>
    <row r="20" spans="1:32" s="1" customFormat="1" ht="15">
      <c r="A20" s="6">
        <v>14</v>
      </c>
      <c r="B20" s="14">
        <f t="shared" si="3"/>
        <v>43192</v>
      </c>
      <c r="C20" s="14">
        <f t="shared" si="3"/>
        <v>43193</v>
      </c>
      <c r="D20" s="14">
        <f t="shared" si="3"/>
        <v>43194</v>
      </c>
      <c r="E20" s="14">
        <f t="shared" si="3"/>
        <v>43195</v>
      </c>
      <c r="F20" s="14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14">
        <f t="shared" si="4"/>
        <v>43227</v>
      </c>
      <c r="L20" s="14">
        <f t="shared" si="4"/>
        <v>43228</v>
      </c>
      <c r="M20" s="14">
        <f t="shared" si="4"/>
        <v>43229</v>
      </c>
      <c r="N20" s="14">
        <f t="shared" si="4"/>
        <v>43230</v>
      </c>
      <c r="O20" s="14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14">
        <f t="shared" si="5"/>
        <v>43255</v>
      </c>
      <c r="U20" s="14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</row>
    <row r="21" spans="1:32" s="1" customFormat="1" ht="15">
      <c r="A21" s="6">
        <v>15</v>
      </c>
      <c r="B21" s="14">
        <f t="shared" si="3"/>
        <v>43199</v>
      </c>
      <c r="C21" s="14">
        <f t="shared" si="3"/>
        <v>43200</v>
      </c>
      <c r="D21" s="14">
        <f t="shared" si="3"/>
        <v>43201</v>
      </c>
      <c r="E21" s="14">
        <f t="shared" si="3"/>
        <v>43202</v>
      </c>
      <c r="F21" s="14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14">
        <f t="shared" si="4"/>
        <v>43235</v>
      </c>
      <c r="M21" s="14">
        <f t="shared" si="4"/>
        <v>43236</v>
      </c>
      <c r="N21" s="14">
        <f t="shared" si="4"/>
        <v>43237</v>
      </c>
      <c r="O21" s="14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4">
        <f t="shared" si="5"/>
        <v>43262</v>
      </c>
      <c r="U21" s="14">
        <f t="shared" si="5"/>
        <v>43263</v>
      </c>
      <c r="V21" s="14">
        <f t="shared" si="5"/>
        <v>43264</v>
      </c>
      <c r="W21" s="14">
        <f t="shared" si="5"/>
        <v>43265</v>
      </c>
      <c r="X21" s="14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5">
      <c r="A22" s="6">
        <v>16</v>
      </c>
      <c r="B22" s="14">
        <f t="shared" si="3"/>
        <v>43206</v>
      </c>
      <c r="C22" s="14">
        <f t="shared" si="3"/>
        <v>43207</v>
      </c>
      <c r="D22" s="14">
        <f t="shared" si="3"/>
        <v>43208</v>
      </c>
      <c r="E22" s="14">
        <f t="shared" si="3"/>
        <v>43209</v>
      </c>
      <c r="F22" s="14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4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3">
        <f t="shared" si="5"/>
        <v>43269</v>
      </c>
      <c r="U22" s="14">
        <f t="shared" si="5"/>
        <v>43270</v>
      </c>
      <c r="V22" s="14">
        <f t="shared" si="5"/>
        <v>43271</v>
      </c>
      <c r="W22" s="14">
        <f t="shared" si="5"/>
        <v>43272</v>
      </c>
      <c r="X22" s="14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3"/>
        <v>43213</v>
      </c>
      <c r="C23" s="14">
        <f t="shared" si="3"/>
        <v>43214</v>
      </c>
      <c r="D23" s="14">
        <f t="shared" si="3"/>
        <v>43215</v>
      </c>
      <c r="E23" s="14">
        <f t="shared" si="3"/>
        <v>43216</v>
      </c>
      <c r="F23" s="14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4">
        <f t="shared" si="4"/>
        <v>43248</v>
      </c>
      <c r="L23" s="14">
        <f t="shared" si="4"/>
        <v>43249</v>
      </c>
      <c r="M23" s="14">
        <f t="shared" si="4"/>
        <v>43250</v>
      </c>
      <c r="N23" s="14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14">
        <f t="shared" si="5"/>
        <v>43276</v>
      </c>
      <c r="U23" s="14">
        <f t="shared" si="5"/>
        <v>43277</v>
      </c>
      <c r="V23" s="14">
        <f t="shared" si="5"/>
        <v>43278</v>
      </c>
      <c r="W23" s="14">
        <f t="shared" si="5"/>
        <v>43279</v>
      </c>
      <c r="X23" s="14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CONTARPORCOLOR(AC8,B8:Z48)</f>
        <v>29</v>
      </c>
      <c r="AE23" s="237"/>
    </row>
    <row r="24" spans="1:32" s="1" customFormat="1" ht="15">
      <c r="A24" s="6">
        <v>18</v>
      </c>
      <c r="B24" s="13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4">
        <f t="shared" si="7"/>
        <v>43313</v>
      </c>
      <c r="N28" s="14">
        <f t="shared" si="7"/>
        <v>43314</v>
      </c>
      <c r="O28" s="14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/>
      <c r="AD28" s="49"/>
      <c r="AE28" s="49"/>
    </row>
    <row r="29" spans="1:32" s="1" customFormat="1" ht="15">
      <c r="A29" s="6">
        <v>27</v>
      </c>
      <c r="B29" s="14">
        <f t="shared" si="6"/>
        <v>43283</v>
      </c>
      <c r="C29" s="14">
        <f t="shared" si="6"/>
        <v>43284</v>
      </c>
      <c r="D29" s="14">
        <f t="shared" si="6"/>
        <v>43285</v>
      </c>
      <c r="E29" s="14">
        <f t="shared" si="6"/>
        <v>43286</v>
      </c>
      <c r="F29" s="14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14">
        <f t="shared" si="7"/>
        <v>43318</v>
      </c>
      <c r="L29" s="14">
        <f t="shared" si="7"/>
        <v>43319</v>
      </c>
      <c r="M29" s="14">
        <f t="shared" si="7"/>
        <v>43320</v>
      </c>
      <c r="N29" s="14">
        <f t="shared" si="7"/>
        <v>43321</v>
      </c>
      <c r="O29" s="14">
        <f t="shared" si="7"/>
        <v>43322</v>
      </c>
      <c r="P29" s="10">
        <f t="shared" si="7"/>
        <v>43323</v>
      </c>
      <c r="Q29" s="10">
        <f t="shared" si="7"/>
        <v>43324</v>
      </c>
      <c r="R29" s="27"/>
      <c r="S29" s="6">
        <v>36</v>
      </c>
      <c r="T29" s="82">
        <f t="shared" si="8"/>
        <v>43346</v>
      </c>
      <c r="U29" s="82">
        <f t="shared" si="8"/>
        <v>43347</v>
      </c>
      <c r="V29" s="14">
        <f t="shared" si="8"/>
        <v>43348</v>
      </c>
      <c r="W29" s="14">
        <f t="shared" si="8"/>
        <v>43349</v>
      </c>
      <c r="X29" s="13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13">
        <f t="shared" si="7"/>
        <v>43325</v>
      </c>
      <c r="L30" s="13">
        <f t="shared" si="7"/>
        <v>43326</v>
      </c>
      <c r="M30" s="9">
        <f t="shared" si="7"/>
        <v>43327</v>
      </c>
      <c r="N30" s="13">
        <f t="shared" si="7"/>
        <v>43328</v>
      </c>
      <c r="O30" s="13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36">
        <f t="shared" si="8"/>
        <v>43353</v>
      </c>
      <c r="U30" s="14">
        <f t="shared" si="8"/>
        <v>43354</v>
      </c>
      <c r="V30" s="14">
        <f t="shared" si="8"/>
        <v>43355</v>
      </c>
      <c r="W30" s="14">
        <f t="shared" si="8"/>
        <v>43356</v>
      </c>
      <c r="X30" s="14">
        <f t="shared" si="8"/>
        <v>43357</v>
      </c>
      <c r="Y30" s="10">
        <f t="shared" si="8"/>
        <v>43358</v>
      </c>
      <c r="Z30" s="10">
        <f t="shared" si="8"/>
        <v>43359</v>
      </c>
      <c r="AC30" s="49"/>
      <c r="AD30" s="49"/>
      <c r="AE30" s="49"/>
    </row>
    <row r="31" spans="1:32" s="1" customFormat="1" ht="15">
      <c r="A31" s="6">
        <v>29</v>
      </c>
      <c r="B31" s="14">
        <f t="shared" si="6"/>
        <v>43297</v>
      </c>
      <c r="C31" s="14">
        <f t="shared" si="6"/>
        <v>43298</v>
      </c>
      <c r="D31" s="14">
        <f t="shared" si="6"/>
        <v>43299</v>
      </c>
      <c r="E31" s="14">
        <f t="shared" si="6"/>
        <v>43300</v>
      </c>
      <c r="F31" s="14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13">
        <f t="shared" si="7"/>
        <v>43332</v>
      </c>
      <c r="L31" s="13">
        <f t="shared" si="7"/>
        <v>43333</v>
      </c>
      <c r="M31" s="13">
        <f t="shared" si="7"/>
        <v>43334</v>
      </c>
      <c r="N31" s="13">
        <f t="shared" si="7"/>
        <v>43335</v>
      </c>
      <c r="O31" s="13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37">
        <f t="shared" si="8"/>
        <v>43360</v>
      </c>
      <c r="U31" s="14">
        <f t="shared" si="8"/>
        <v>43361</v>
      </c>
      <c r="V31" s="14">
        <f t="shared" si="8"/>
        <v>43362</v>
      </c>
      <c r="W31" s="14">
        <f t="shared" si="8"/>
        <v>43363</v>
      </c>
      <c r="X31" s="14">
        <f t="shared" si="8"/>
        <v>43364</v>
      </c>
      <c r="Y31" s="10">
        <f t="shared" si="8"/>
        <v>43365</v>
      </c>
      <c r="Z31" s="10">
        <f t="shared" si="8"/>
        <v>43366</v>
      </c>
      <c r="AC31" s="49"/>
      <c r="AD31" s="49"/>
      <c r="AE31" s="49"/>
    </row>
    <row r="32" spans="1:32" s="1" customFormat="1" ht="15">
      <c r="A32" s="6">
        <v>30</v>
      </c>
      <c r="B32" s="14">
        <f t="shared" si="6"/>
        <v>43304</v>
      </c>
      <c r="C32" s="14">
        <f t="shared" si="6"/>
        <v>43305</v>
      </c>
      <c r="D32" s="14">
        <f t="shared" si="6"/>
        <v>43306</v>
      </c>
      <c r="E32" s="14">
        <f t="shared" si="6"/>
        <v>43307</v>
      </c>
      <c r="F32" s="14">
        <f t="shared" si="6"/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13">
        <f t="shared" si="7"/>
        <v>43339</v>
      </c>
      <c r="L32" s="13">
        <f t="shared" si="7"/>
        <v>43340</v>
      </c>
      <c r="M32" s="13">
        <f t="shared" si="7"/>
        <v>43341</v>
      </c>
      <c r="N32" s="13">
        <f t="shared" si="7"/>
        <v>43342</v>
      </c>
      <c r="O32" s="13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</row>
    <row r="33" spans="1:32" s="1" customFormat="1" ht="15">
      <c r="A33" s="6">
        <v>31</v>
      </c>
      <c r="B33" s="14">
        <f t="shared" si="6"/>
        <v>43311</v>
      </c>
      <c r="C33" s="14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13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</row>
    <row r="38" spans="1:32" s="1" customFormat="1" ht="15">
      <c r="A38" s="6">
        <v>41</v>
      </c>
      <c r="B38" s="14">
        <f t="shared" si="9"/>
        <v>43381</v>
      </c>
      <c r="C38" s="14">
        <f t="shared" si="9"/>
        <v>43382</v>
      </c>
      <c r="D38" s="14">
        <f t="shared" si="9"/>
        <v>43383</v>
      </c>
      <c r="E38" s="14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3">
        <f t="shared" si="11"/>
        <v>43437</v>
      </c>
      <c r="U38" s="13">
        <f t="shared" si="11"/>
        <v>43438</v>
      </c>
      <c r="V38" s="13">
        <f t="shared" si="11"/>
        <v>43439</v>
      </c>
      <c r="W38" s="7">
        <f t="shared" si="11"/>
        <v>43440</v>
      </c>
      <c r="X38" s="11">
        <f t="shared" si="11"/>
        <v>43441</v>
      </c>
      <c r="Y38" s="10">
        <f t="shared" si="11"/>
        <v>43442</v>
      </c>
      <c r="Z38" s="10">
        <f t="shared" si="11"/>
        <v>43443</v>
      </c>
    </row>
    <row r="39" spans="1:32" s="1" customFormat="1" ht="15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14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3">
        <f t="shared" si="11"/>
        <v>43444</v>
      </c>
      <c r="U39" s="13">
        <f t="shared" si="11"/>
        <v>43445</v>
      </c>
      <c r="V39" s="14">
        <f t="shared" si="11"/>
        <v>43446</v>
      </c>
      <c r="W39" s="14">
        <f t="shared" si="11"/>
        <v>43447</v>
      </c>
      <c r="X39" s="14">
        <f t="shared" si="11"/>
        <v>43448</v>
      </c>
      <c r="Y39" s="10">
        <f t="shared" si="11"/>
        <v>43449</v>
      </c>
      <c r="Z39" s="10">
        <f t="shared" si="11"/>
        <v>43450</v>
      </c>
    </row>
    <row r="40" spans="1:32" s="1" customFormat="1" ht="15">
      <c r="A40" s="6">
        <v>43</v>
      </c>
      <c r="B40" s="14">
        <f t="shared" si="9"/>
        <v>43395</v>
      </c>
      <c r="C40" s="14">
        <f t="shared" si="9"/>
        <v>43396</v>
      </c>
      <c r="D40" s="14">
        <f t="shared" si="9"/>
        <v>43397</v>
      </c>
      <c r="E40" s="14">
        <f t="shared" si="9"/>
        <v>43398</v>
      </c>
      <c r="F40" s="14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4">
        <f t="shared" si="10"/>
        <v>43423</v>
      </c>
      <c r="L40" s="14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14">
        <f t="shared" si="11"/>
        <v>43451</v>
      </c>
      <c r="U40" s="14">
        <f t="shared" si="11"/>
        <v>43452</v>
      </c>
      <c r="V40" s="14">
        <f t="shared" si="11"/>
        <v>43453</v>
      </c>
      <c r="W40" s="14">
        <f t="shared" si="11"/>
        <v>43454</v>
      </c>
      <c r="X40" s="14">
        <f t="shared" si="11"/>
        <v>43455</v>
      </c>
      <c r="Y40" s="10">
        <f t="shared" si="11"/>
        <v>43456</v>
      </c>
      <c r="Z40" s="10">
        <f t="shared" si="11"/>
        <v>43457</v>
      </c>
    </row>
    <row r="41" spans="1:32" s="1" customFormat="1" ht="15">
      <c r="A41" s="6">
        <v>44</v>
      </c>
      <c r="B41" s="14">
        <f t="shared" si="9"/>
        <v>43402</v>
      </c>
      <c r="C41" s="14">
        <f t="shared" si="9"/>
        <v>43403</v>
      </c>
      <c r="D41" s="14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4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14">
        <f t="shared" si="11"/>
        <v>43460</v>
      </c>
      <c r="W41" s="14">
        <f t="shared" si="11"/>
        <v>43461</v>
      </c>
      <c r="X41" s="14">
        <f t="shared" si="11"/>
        <v>43462</v>
      </c>
      <c r="Y41" s="10">
        <f t="shared" si="11"/>
        <v>43463</v>
      </c>
      <c r="Z41" s="10">
        <f t="shared" si="11"/>
        <v>43464</v>
      </c>
    </row>
    <row r="42" spans="1:32" s="1" customFormat="1" ht="15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13">
        <v>2</v>
      </c>
      <c r="E46" s="13">
        <v>3</v>
      </c>
      <c r="F46" s="13">
        <v>4</v>
      </c>
      <c r="G46" s="10">
        <v>5</v>
      </c>
      <c r="H46" s="10">
        <v>6</v>
      </c>
      <c r="T46" s="39"/>
    </row>
    <row r="47" spans="1:32">
      <c r="B47" s="20">
        <v>7</v>
      </c>
      <c r="C47" s="20">
        <v>8</v>
      </c>
      <c r="D47" s="20">
        <v>9</v>
      </c>
      <c r="E47" s="20">
        <v>10</v>
      </c>
      <c r="F47" s="20">
        <v>11</v>
      </c>
      <c r="G47" s="10">
        <v>12</v>
      </c>
      <c r="H47" s="10">
        <v>13</v>
      </c>
    </row>
    <row r="48" spans="1:32">
      <c r="B48" s="20" t="str">
        <f t="shared" ref="B48:H51" si="12">IF(MONTH($T$35)&lt;&gt;MONTH($T$35-(WEEKDAY($T$35,1)-($K$4-1))-IF((WEEKDAY($T$35,1)-($K$4-1))&lt;=0,7,0)+(ROW(B48)-ROW($T$37))*7+(COLUMN(B48)-COLUMN($T$37)+1)),"",$T$35-(WEEKDAY($T$35,1)-($K$4-1))-IF((WEEKDAY($T$35,1)-($K$4-1))&lt;=0,7,0)+(ROW(B48)-ROW($T$37))*7+(COLUMN(B48)-COLUMN($T$37)+1))</f>
        <v/>
      </c>
      <c r="C48" s="20" t="str">
        <f t="shared" si="12"/>
        <v/>
      </c>
      <c r="D48" s="20" t="str">
        <f t="shared" si="12"/>
        <v/>
      </c>
      <c r="E48" s="20" t="str">
        <f t="shared" si="12"/>
        <v/>
      </c>
      <c r="F48" s="20" t="str">
        <f t="shared" si="12"/>
        <v/>
      </c>
      <c r="G48" s="20" t="str">
        <f t="shared" si="12"/>
        <v/>
      </c>
      <c r="H48" s="20" t="str">
        <f t="shared" si="12"/>
        <v/>
      </c>
    </row>
    <row r="49" spans="2:8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</row>
    <row r="50" spans="2:8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</row>
    <row r="51" spans="2:8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23" priority="1" stopIfTrue="1" operator="equal">
      <formula>""</formula>
    </cfRule>
    <cfRule type="cellIs" dxfId="22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56">
    <tabColor rgb="FF7030A0"/>
    <pageSetUpPr fitToPage="1"/>
  </sheetPr>
  <dimension ref="A1:AS51"/>
  <sheetViews>
    <sheetView showGridLines="0" zoomScale="85" zoomScaleNormal="85" workbookViewId="0">
      <selection activeCell="AC38" sqref="AC38"/>
    </sheetView>
  </sheetViews>
  <sheetFormatPr baseColWidth="10" defaultColWidth="9.140625" defaultRowHeight="12.75"/>
  <cols>
    <col min="1" max="1" width="3.85546875" customWidth="1"/>
    <col min="2" max="9" width="3.42578125" customWidth="1"/>
    <col min="10" max="10" width="4.140625" customWidth="1"/>
    <col min="11" max="18" width="3.42578125" customWidth="1"/>
    <col min="19" max="19" width="3.85546875" customWidth="1"/>
    <col min="20" max="26" width="3.42578125" customWidth="1"/>
    <col min="27" max="27" width="3" customWidth="1"/>
    <col min="29" max="29" width="12.7109375" customWidth="1"/>
    <col min="31" max="31" width="10.42578125" customWidth="1"/>
    <col min="32" max="32" width="12.42578125" customWidth="1"/>
  </cols>
  <sheetData>
    <row r="1" spans="1:45" ht="18" customHeight="1">
      <c r="B1" s="225" t="s">
        <v>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1"/>
      <c r="N1" s="226" t="s">
        <v>91</v>
      </c>
      <c r="O1" s="226"/>
      <c r="P1" s="226"/>
      <c r="Q1" s="226"/>
      <c r="R1" s="226"/>
      <c r="S1" s="226"/>
      <c r="T1" s="226"/>
      <c r="U1" s="226"/>
      <c r="V1" s="226"/>
      <c r="W1" s="226"/>
      <c r="X1" s="33">
        <f>AD19</f>
        <v>3</v>
      </c>
      <c r="Y1" s="252" t="s">
        <v>50</v>
      </c>
      <c r="Z1" s="252"/>
    </row>
    <row r="2" spans="1:45" ht="0.75" customHeight="1"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T2" s="221"/>
      <c r="U2" s="221"/>
      <c r="V2" s="221"/>
      <c r="W2" s="221"/>
      <c r="X2" s="221"/>
      <c r="Y2" s="221"/>
      <c r="Z2" s="221"/>
    </row>
    <row r="3" spans="1:45" ht="9" customHeight="1">
      <c r="A3" s="2"/>
      <c r="B3" s="250" t="s">
        <v>1</v>
      </c>
      <c r="C3" s="250"/>
      <c r="D3" s="250"/>
      <c r="E3" s="4"/>
      <c r="F3" s="250" t="s">
        <v>2</v>
      </c>
      <c r="G3" s="250"/>
      <c r="H3" s="250"/>
      <c r="I3" s="3"/>
      <c r="J3" s="4"/>
      <c r="K3" s="224" t="s">
        <v>3</v>
      </c>
      <c r="L3" s="224"/>
      <c r="M3" s="224"/>
      <c r="N3" s="22"/>
      <c r="O3" s="22"/>
      <c r="P3" s="22"/>
      <c r="Q3" s="22"/>
      <c r="R3" s="22"/>
      <c r="S3" s="22"/>
      <c r="T3" s="2"/>
      <c r="U3" s="2"/>
      <c r="V3" s="2"/>
      <c r="W3" s="2"/>
      <c r="X3" s="2"/>
      <c r="Y3" s="2"/>
      <c r="Z3" s="2"/>
    </row>
    <row r="4" spans="1:45" ht="9.75" customHeight="1">
      <c r="A4" s="2"/>
      <c r="B4" s="251">
        <v>2018</v>
      </c>
      <c r="C4" s="251"/>
      <c r="D4" s="251"/>
      <c r="E4" s="4"/>
      <c r="F4" s="251">
        <v>1</v>
      </c>
      <c r="G4" s="251"/>
      <c r="H4" s="251"/>
      <c r="I4" s="23"/>
      <c r="J4" s="4"/>
      <c r="K4" s="251">
        <v>2</v>
      </c>
      <c r="L4" s="251"/>
      <c r="M4" s="251"/>
      <c r="N4" s="24" t="s">
        <v>4</v>
      </c>
      <c r="O4" s="22"/>
      <c r="P4" s="22"/>
      <c r="Q4" s="22"/>
      <c r="R4" s="22"/>
      <c r="S4" s="22"/>
      <c r="T4" s="2"/>
      <c r="U4" s="2"/>
      <c r="V4" s="2"/>
      <c r="W4" s="2"/>
      <c r="X4" s="2"/>
      <c r="Y4" s="2"/>
      <c r="Z4" s="2"/>
    </row>
    <row r="5" spans="1:45" ht="3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5">
      <c r="A6" s="2"/>
      <c r="B6" s="249" t="s">
        <v>5</v>
      </c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</row>
    <row r="7" spans="1:45">
      <c r="AC7" s="40"/>
      <c r="AD7" s="41" t="s">
        <v>6</v>
      </c>
      <c r="AE7" s="42"/>
      <c r="AF7">
        <v>11</v>
      </c>
    </row>
    <row r="8" spans="1:45" s="1" customFormat="1" ht="15">
      <c r="B8" s="246">
        <f>DATE($B$4,$F$4,1)</f>
        <v>43101</v>
      </c>
      <c r="C8" s="247"/>
      <c r="D8" s="247"/>
      <c r="E8" s="247"/>
      <c r="F8" s="247"/>
      <c r="G8" s="247"/>
      <c r="H8" s="248"/>
      <c r="I8" s="25"/>
      <c r="J8" s="26"/>
      <c r="K8" s="246">
        <v>43132</v>
      </c>
      <c r="L8" s="247"/>
      <c r="M8" s="247"/>
      <c r="N8" s="247"/>
      <c r="O8" s="247"/>
      <c r="P8" s="247"/>
      <c r="Q8" s="248"/>
      <c r="R8" s="25"/>
      <c r="T8" s="246">
        <f>DATE(YEAR(K8+35),MONTH(K8+35),1)</f>
        <v>43160</v>
      </c>
      <c r="U8" s="247"/>
      <c r="V8" s="247"/>
      <c r="W8" s="247"/>
      <c r="X8" s="247"/>
      <c r="Y8" s="247"/>
      <c r="Z8" s="248"/>
      <c r="AC8" s="43"/>
      <c r="AD8" s="44" t="s">
        <v>7</v>
      </c>
      <c r="AE8" s="45"/>
      <c r="AF8" s="1">
        <v>6</v>
      </c>
    </row>
    <row r="9" spans="1:45" s="1" customFormat="1" ht="15">
      <c r="B9" s="5" t="s">
        <v>74</v>
      </c>
      <c r="C9" s="5" t="str">
        <f>INDEX({"D","L","M","X","J","V","S"},1+MOD($K$4+2-2,7))</f>
        <v>M</v>
      </c>
      <c r="D9" s="5" t="s">
        <v>75</v>
      </c>
      <c r="E9" s="5" t="str">
        <f>INDEX({"D","L","M","X","J","V","S"},1+MOD($K$4+4-2,7))</f>
        <v>J</v>
      </c>
      <c r="F9" s="5" t="str">
        <f>INDEX({"D","L","M","X","J","V","S"},1+MOD($K$4+5-2,7))</f>
        <v>V</v>
      </c>
      <c r="G9" s="5" t="str">
        <f>INDEX({"D","L","M","X","J","V","S"},1+MOD($K$4+6-2,7))</f>
        <v>S</v>
      </c>
      <c r="H9" s="5" t="str">
        <f>INDEX({"D","L","M","X","J","V","S"},1+MOD($K$4+7-2,7))</f>
        <v>D</v>
      </c>
      <c r="I9" s="27"/>
      <c r="J9" s="26"/>
      <c r="K9" s="5" t="str">
        <f>$B$9</f>
        <v>L</v>
      </c>
      <c r="L9" s="16" t="str">
        <f>$C$9</f>
        <v>M</v>
      </c>
      <c r="M9" s="16" t="str">
        <f>$D$9</f>
        <v>X</v>
      </c>
      <c r="N9" s="16" t="str">
        <f>$E$9</f>
        <v>J</v>
      </c>
      <c r="O9" s="16" t="str">
        <f>$F$9</f>
        <v>V</v>
      </c>
      <c r="P9" s="16" t="str">
        <f>$G$9</f>
        <v>S</v>
      </c>
      <c r="Q9" s="17" t="str">
        <f>$H$9</f>
        <v>D</v>
      </c>
      <c r="R9" s="27"/>
      <c r="T9" s="5" t="str">
        <f>$B$9</f>
        <v>L</v>
      </c>
      <c r="U9" s="16" t="str">
        <f>$C$9</f>
        <v>M</v>
      </c>
      <c r="V9" s="16" t="str">
        <f>$D$9</f>
        <v>X</v>
      </c>
      <c r="W9" s="16" t="str">
        <f>$E$9</f>
        <v>J</v>
      </c>
      <c r="X9" s="16" t="str">
        <f>$F$9</f>
        <v>V</v>
      </c>
      <c r="Y9" s="16" t="str">
        <f>$G$9</f>
        <v>S</v>
      </c>
      <c r="Z9" s="17" t="str">
        <f>$H$9</f>
        <v>D</v>
      </c>
      <c r="AC9" s="46"/>
      <c r="AD9" s="47" t="s">
        <v>8</v>
      </c>
      <c r="AE9" s="48"/>
    </row>
    <row r="10" spans="1:45" s="1" customFormat="1" ht="15">
      <c r="A10" s="6">
        <v>1</v>
      </c>
      <c r="B10" s="7">
        <f t="shared" ref="B10:H15" si="0">IF(MONTH($B$8)&lt;&gt;MONTH($B$8-(WEEKDAY($B$8,1)-($K$4-1))-IF((WEEKDAY($B$8,1)-($K$4-1))&lt;=0,7,0)+(ROW(B10)-ROW($B$10))*7+(COLUMN(B10)-COLUMN($B$10)+1)),"",$B$8-(WEEKDAY($B$8,1)-($K$4-1))-IF((WEEKDAY($B$8,1)-($K$4-1))&lt;=0,7,0)+(ROW(B10)-ROW($B$10))*7+(COLUMN(B10)-COLUMN($B$10)+1))</f>
        <v>43101</v>
      </c>
      <c r="C10" s="8">
        <f t="shared" si="0"/>
        <v>43102</v>
      </c>
      <c r="D10" s="8">
        <f t="shared" si="0"/>
        <v>43103</v>
      </c>
      <c r="E10" s="8">
        <f t="shared" si="0"/>
        <v>43104</v>
      </c>
      <c r="F10" s="8">
        <f t="shared" si="0"/>
        <v>43105</v>
      </c>
      <c r="G10" s="9">
        <f t="shared" si="0"/>
        <v>43106</v>
      </c>
      <c r="H10" s="10">
        <f t="shared" si="0"/>
        <v>43107</v>
      </c>
      <c r="I10"/>
      <c r="J10" s="6">
        <v>5</v>
      </c>
      <c r="K10" s="15" t="str">
        <f t="shared" ref="K10:Q15" si="1">IF(MONTH($K$8)&lt;&gt;MONTH($K$8-(WEEKDAY($K$8,1)-($K$4-1))-IF((WEEKDAY($K$8,1)-($K$4-1))&lt;=0,7,0)+(ROW(K10)-ROW($K$10))*7+(COLUMN(K10)-COLUMN($K$10)+1)),"",$K$8-(WEEKDAY($K$8,1)-($K$4-1))-IF((WEEKDAY($K$8,1)-($K$4-1))&lt;=0,7,0)+(ROW(K10)-ROW($K$10))*7+(COLUMN(K10)-COLUMN($K$10)+1))</f>
        <v/>
      </c>
      <c r="L10" s="15" t="str">
        <f t="shared" si="1"/>
        <v/>
      </c>
      <c r="M10" s="15" t="str">
        <f t="shared" si="1"/>
        <v/>
      </c>
      <c r="N10" s="14">
        <f t="shared" si="1"/>
        <v>43132</v>
      </c>
      <c r="O10" s="14">
        <f t="shared" si="1"/>
        <v>43133</v>
      </c>
      <c r="P10" s="10">
        <f t="shared" si="1"/>
        <v>43134</v>
      </c>
      <c r="Q10" s="10">
        <f t="shared" si="1"/>
        <v>43135</v>
      </c>
      <c r="R10" s="34"/>
      <c r="S10" s="6">
        <v>9</v>
      </c>
      <c r="T10" s="15" t="str">
        <f t="shared" ref="T10:Z15" si="2">IF(MONTH($T$8)&lt;&gt;MONTH($T$8-(WEEKDAY($T$8,1)-($K$4-1))-IF((WEEKDAY($T$8,1)-($K$4-1))&lt;=0,7,0)+(ROW(T10)-ROW($T$10))*7+(COLUMN(T10)-COLUMN($T$10)+1)),"",$T$8-(WEEKDAY($T$8,1)-($K$4-1))-IF((WEEKDAY($T$8,1)-($K$4-1))&lt;=0,7,0)+(ROW(T10)-ROW($T$10))*7+(COLUMN(T10)-COLUMN($T$10)+1))</f>
        <v/>
      </c>
      <c r="U10" s="15" t="str">
        <f t="shared" si="2"/>
        <v/>
      </c>
      <c r="V10" s="20" t="str">
        <f t="shared" si="2"/>
        <v/>
      </c>
      <c r="W10" s="14">
        <f t="shared" si="2"/>
        <v>43160</v>
      </c>
      <c r="X10" s="14">
        <f t="shared" si="2"/>
        <v>43161</v>
      </c>
      <c r="Y10" s="10">
        <f t="shared" si="2"/>
        <v>43162</v>
      </c>
      <c r="Z10" s="10">
        <f t="shared" si="2"/>
        <v>43163</v>
      </c>
      <c r="AC10" s="49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55"/>
    </row>
    <row r="11" spans="1:45" s="1" customFormat="1" ht="15">
      <c r="A11" s="6">
        <v>2</v>
      </c>
      <c r="B11" s="12">
        <f t="shared" si="0"/>
        <v>43108</v>
      </c>
      <c r="C11" s="12">
        <f t="shared" si="0"/>
        <v>43109</v>
      </c>
      <c r="D11" s="12">
        <f t="shared" si="0"/>
        <v>43110</v>
      </c>
      <c r="E11" s="12">
        <f t="shared" si="0"/>
        <v>43111</v>
      </c>
      <c r="F11" s="12">
        <f t="shared" si="0"/>
        <v>43112</v>
      </c>
      <c r="G11" s="10">
        <f t="shared" si="0"/>
        <v>43113</v>
      </c>
      <c r="H11" s="10">
        <f t="shared" si="0"/>
        <v>43114</v>
      </c>
      <c r="I11"/>
      <c r="J11" s="6">
        <v>6</v>
      </c>
      <c r="K11" s="14">
        <f t="shared" si="1"/>
        <v>43136</v>
      </c>
      <c r="L11" s="14">
        <f t="shared" si="1"/>
        <v>43137</v>
      </c>
      <c r="M11" s="14">
        <f t="shared" si="1"/>
        <v>43138</v>
      </c>
      <c r="N11" s="14">
        <f t="shared" si="1"/>
        <v>43139</v>
      </c>
      <c r="O11" s="14">
        <f t="shared" si="1"/>
        <v>43140</v>
      </c>
      <c r="P11" s="10">
        <f t="shared" si="1"/>
        <v>43141</v>
      </c>
      <c r="Q11" s="10">
        <f t="shared" si="1"/>
        <v>43142</v>
      </c>
      <c r="R11" s="34"/>
      <c r="S11" s="6">
        <v>10</v>
      </c>
      <c r="T11" s="14">
        <f t="shared" si="2"/>
        <v>43164</v>
      </c>
      <c r="U11" s="14">
        <f t="shared" si="2"/>
        <v>43165</v>
      </c>
      <c r="V11" s="14">
        <f t="shared" si="2"/>
        <v>43166</v>
      </c>
      <c r="W11" s="14">
        <f t="shared" si="2"/>
        <v>43167</v>
      </c>
      <c r="X11" s="14">
        <f t="shared" si="2"/>
        <v>43168</v>
      </c>
      <c r="Y11" s="10">
        <f t="shared" si="2"/>
        <v>43169</v>
      </c>
      <c r="Z11" s="10">
        <f t="shared" si="2"/>
        <v>43170</v>
      </c>
      <c r="AC11" s="48" t="s">
        <v>24</v>
      </c>
      <c r="AD11" s="48"/>
      <c r="AE11" s="48">
        <v>218</v>
      </c>
      <c r="AS11" s="56"/>
    </row>
    <row r="12" spans="1:45" s="1" customFormat="1" ht="15">
      <c r="A12" s="6">
        <v>3</v>
      </c>
      <c r="B12" s="14">
        <f t="shared" si="0"/>
        <v>43115</v>
      </c>
      <c r="C12" s="14">
        <f t="shared" si="0"/>
        <v>43116</v>
      </c>
      <c r="D12" s="14">
        <f t="shared" si="0"/>
        <v>43117</v>
      </c>
      <c r="E12" s="14">
        <f t="shared" si="0"/>
        <v>43118</v>
      </c>
      <c r="F12" s="14">
        <f t="shared" si="0"/>
        <v>43119</v>
      </c>
      <c r="G12" s="10">
        <f t="shared" si="0"/>
        <v>43120</v>
      </c>
      <c r="H12" s="10">
        <f t="shared" si="0"/>
        <v>43121</v>
      </c>
      <c r="I12"/>
      <c r="J12" s="6">
        <v>7</v>
      </c>
      <c r="K12" s="14">
        <f t="shared" si="1"/>
        <v>43143</v>
      </c>
      <c r="L12" s="14">
        <f t="shared" si="1"/>
        <v>43144</v>
      </c>
      <c r="M12" s="14">
        <f t="shared" si="1"/>
        <v>43145</v>
      </c>
      <c r="N12" s="14">
        <f t="shared" si="1"/>
        <v>43146</v>
      </c>
      <c r="O12" s="14">
        <f t="shared" si="1"/>
        <v>43147</v>
      </c>
      <c r="P12" s="10">
        <f t="shared" si="1"/>
        <v>43148</v>
      </c>
      <c r="Q12" s="10">
        <f t="shared" si="1"/>
        <v>43149</v>
      </c>
      <c r="R12" s="34"/>
      <c r="S12" s="6">
        <v>11</v>
      </c>
      <c r="T12" s="14">
        <f t="shared" si="2"/>
        <v>43171</v>
      </c>
      <c r="U12" s="14">
        <f t="shared" si="2"/>
        <v>43172</v>
      </c>
      <c r="V12" s="14">
        <f t="shared" si="2"/>
        <v>43173</v>
      </c>
      <c r="W12" s="14">
        <f t="shared" si="2"/>
        <v>43174</v>
      </c>
      <c r="X12" s="14">
        <f t="shared" si="2"/>
        <v>43175</v>
      </c>
      <c r="Y12" s="10">
        <f t="shared" si="2"/>
        <v>43176</v>
      </c>
      <c r="Z12" s="10">
        <f t="shared" si="2"/>
        <v>43177</v>
      </c>
      <c r="AC12" s="48" t="s">
        <v>25</v>
      </c>
      <c r="AD12" s="48"/>
      <c r="AE12" s="48">
        <v>32</v>
      </c>
    </row>
    <row r="13" spans="1:45" s="1" customFormat="1" ht="15">
      <c r="A13" s="6">
        <v>4</v>
      </c>
      <c r="B13" s="14">
        <f t="shared" si="0"/>
        <v>43122</v>
      </c>
      <c r="C13" s="14">
        <f t="shared" si="0"/>
        <v>43123</v>
      </c>
      <c r="D13" s="14">
        <f t="shared" si="0"/>
        <v>43124</v>
      </c>
      <c r="E13" s="14">
        <f t="shared" si="0"/>
        <v>43125</v>
      </c>
      <c r="F13" s="14">
        <f t="shared" si="0"/>
        <v>43126</v>
      </c>
      <c r="G13" s="10">
        <f t="shared" si="0"/>
        <v>43127</v>
      </c>
      <c r="H13" s="10">
        <f t="shared" si="0"/>
        <v>43128</v>
      </c>
      <c r="I13"/>
      <c r="J13" s="6">
        <v>8</v>
      </c>
      <c r="K13" s="14">
        <f t="shared" si="1"/>
        <v>43150</v>
      </c>
      <c r="L13" s="14">
        <f t="shared" si="1"/>
        <v>43151</v>
      </c>
      <c r="M13" s="14">
        <f t="shared" si="1"/>
        <v>43152</v>
      </c>
      <c r="N13" s="14">
        <f t="shared" si="1"/>
        <v>43153</v>
      </c>
      <c r="O13" s="14">
        <f t="shared" si="1"/>
        <v>43154</v>
      </c>
      <c r="P13" s="10">
        <f t="shared" si="1"/>
        <v>43155</v>
      </c>
      <c r="Q13" s="10">
        <f t="shared" si="1"/>
        <v>43156</v>
      </c>
      <c r="R13" s="34"/>
      <c r="S13" s="6">
        <v>12</v>
      </c>
      <c r="T13" s="14">
        <f t="shared" si="2"/>
        <v>43178</v>
      </c>
      <c r="U13" s="14">
        <f t="shared" si="2"/>
        <v>43179</v>
      </c>
      <c r="V13" s="14">
        <f t="shared" si="2"/>
        <v>43180</v>
      </c>
      <c r="W13" s="14">
        <f t="shared" si="2"/>
        <v>43181</v>
      </c>
      <c r="X13" s="14">
        <f t="shared" si="2"/>
        <v>43182</v>
      </c>
      <c r="Y13" s="10">
        <f t="shared" si="2"/>
        <v>43183</v>
      </c>
      <c r="Z13" s="10">
        <f t="shared" si="2"/>
        <v>43184</v>
      </c>
      <c r="AC13" s="50" t="s">
        <v>26</v>
      </c>
      <c r="AD13" s="50"/>
      <c r="AE13" s="48">
        <v>22</v>
      </c>
    </row>
    <row r="14" spans="1:45" s="1" customFormat="1" ht="15">
      <c r="A14" s="6">
        <v>5</v>
      </c>
      <c r="B14" s="14">
        <f t="shared" si="0"/>
        <v>43129</v>
      </c>
      <c r="C14" s="14">
        <f t="shared" si="0"/>
        <v>43130</v>
      </c>
      <c r="D14" s="14">
        <f t="shared" si="0"/>
        <v>43131</v>
      </c>
      <c r="E14" s="15" t="str">
        <f t="shared" si="0"/>
        <v/>
      </c>
      <c r="F14" s="15" t="str">
        <f t="shared" si="0"/>
        <v/>
      </c>
      <c r="G14" s="10" t="str">
        <f t="shared" si="0"/>
        <v/>
      </c>
      <c r="H14" s="10" t="str">
        <f t="shared" si="0"/>
        <v/>
      </c>
      <c r="I14"/>
      <c r="J14" s="6">
        <v>9</v>
      </c>
      <c r="K14" s="14">
        <f t="shared" si="1"/>
        <v>43157</v>
      </c>
      <c r="L14" s="14">
        <f t="shared" si="1"/>
        <v>43158</v>
      </c>
      <c r="M14" s="14">
        <f t="shared" si="1"/>
        <v>43159</v>
      </c>
      <c r="N14" s="15" t="str">
        <f t="shared" si="1"/>
        <v/>
      </c>
      <c r="O14" s="15" t="str">
        <f t="shared" si="1"/>
        <v/>
      </c>
      <c r="P14" s="15" t="str">
        <f t="shared" si="1"/>
        <v/>
      </c>
      <c r="Q14" s="15" t="str">
        <f t="shared" si="1"/>
        <v/>
      </c>
      <c r="R14" s="34"/>
      <c r="S14" s="6">
        <v>13</v>
      </c>
      <c r="T14" s="14">
        <f t="shared" si="2"/>
        <v>43185</v>
      </c>
      <c r="U14" s="14">
        <f t="shared" si="2"/>
        <v>43186</v>
      </c>
      <c r="V14" s="14">
        <f t="shared" si="2"/>
        <v>43187</v>
      </c>
      <c r="W14" s="9">
        <f t="shared" si="2"/>
        <v>43188</v>
      </c>
      <c r="X14" s="9">
        <f t="shared" si="2"/>
        <v>43189</v>
      </c>
      <c r="Y14" s="10">
        <f t="shared" si="2"/>
        <v>43190</v>
      </c>
      <c r="Z14" s="15" t="str">
        <f t="shared" si="2"/>
        <v/>
      </c>
    </row>
    <row r="15" spans="1:45" s="1" customFormat="1" ht="15">
      <c r="B15" s="15" t="str">
        <f t="shared" si="0"/>
        <v/>
      </c>
      <c r="C15" s="15" t="str">
        <f t="shared" si="0"/>
        <v/>
      </c>
      <c r="D15" s="15" t="str">
        <f t="shared" si="0"/>
        <v/>
      </c>
      <c r="E15" s="15" t="str">
        <f t="shared" si="0"/>
        <v/>
      </c>
      <c r="F15" s="15" t="str">
        <f t="shared" si="0"/>
        <v/>
      </c>
      <c r="G15" s="15" t="str">
        <f t="shared" si="0"/>
        <v/>
      </c>
      <c r="H15" s="15" t="str">
        <f t="shared" si="0"/>
        <v/>
      </c>
      <c r="I15"/>
      <c r="J15" s="26"/>
      <c r="K15" s="15" t="str">
        <f t="shared" si="1"/>
        <v/>
      </c>
      <c r="L15" s="15" t="str">
        <f t="shared" si="1"/>
        <v/>
      </c>
      <c r="M15" s="15" t="str">
        <f t="shared" si="1"/>
        <v/>
      </c>
      <c r="N15" s="15" t="str">
        <f t="shared" si="1"/>
        <v/>
      </c>
      <c r="O15" s="15" t="str">
        <f t="shared" si="1"/>
        <v/>
      </c>
      <c r="P15" s="15" t="str">
        <f t="shared" si="1"/>
        <v/>
      </c>
      <c r="Q15" s="15" t="str">
        <f t="shared" si="1"/>
        <v/>
      </c>
      <c r="R15" s="34"/>
      <c r="T15" s="15" t="str">
        <f t="shared" si="2"/>
        <v/>
      </c>
      <c r="U15" s="15" t="str">
        <f t="shared" si="2"/>
        <v/>
      </c>
      <c r="V15" s="15" t="str">
        <f t="shared" si="2"/>
        <v/>
      </c>
      <c r="W15" s="15" t="str">
        <f t="shared" si="2"/>
        <v/>
      </c>
      <c r="X15" s="15" t="str">
        <f t="shared" si="2"/>
        <v/>
      </c>
      <c r="Y15" s="15" t="str">
        <f t="shared" si="2"/>
        <v/>
      </c>
      <c r="Z15" s="15" t="str">
        <f t="shared" si="2"/>
        <v/>
      </c>
    </row>
    <row r="16" spans="1:45" s="1" customFormat="1" ht="15">
      <c r="I16"/>
      <c r="J16" s="26"/>
      <c r="R16" s="34"/>
      <c r="AC16" s="232" t="s">
        <v>80</v>
      </c>
      <c r="AD16" s="232"/>
      <c r="AE16" s="232"/>
    </row>
    <row r="17" spans="1:32" s="1" customFormat="1" ht="15">
      <c r="B17" s="246">
        <f>DATE(YEAR(T8+35),MONTH(T8+35),1)</f>
        <v>43191</v>
      </c>
      <c r="C17" s="247"/>
      <c r="D17" s="247"/>
      <c r="E17" s="247"/>
      <c r="F17" s="247"/>
      <c r="G17" s="247"/>
      <c r="H17" s="248"/>
      <c r="I17"/>
      <c r="J17" s="26"/>
      <c r="K17" s="246">
        <f>DATE(YEAR(B17+35),MONTH(B17+35),1)</f>
        <v>43221</v>
      </c>
      <c r="L17" s="247"/>
      <c r="M17" s="247"/>
      <c r="N17" s="247"/>
      <c r="O17" s="247"/>
      <c r="P17" s="247"/>
      <c r="Q17" s="248"/>
      <c r="R17" s="25"/>
      <c r="T17" s="246">
        <f>DATE(YEAR(K17+35),MONTH(K17+35),1)</f>
        <v>43252</v>
      </c>
      <c r="U17" s="247"/>
      <c r="V17" s="247"/>
      <c r="W17" s="247"/>
      <c r="X17" s="247"/>
      <c r="Y17" s="247"/>
      <c r="Z17" s="248"/>
      <c r="AC17" s="52">
        <v>2017</v>
      </c>
      <c r="AD17" s="233">
        <v>0</v>
      </c>
      <c r="AE17" s="234"/>
      <c r="AF17" s="32"/>
    </row>
    <row r="18" spans="1:32" s="1" customFormat="1" ht="15">
      <c r="B18" s="5" t="str">
        <f>$B$9</f>
        <v>L</v>
      </c>
      <c r="C18" s="16" t="str">
        <f>$C$9</f>
        <v>M</v>
      </c>
      <c r="D18" s="16" t="str">
        <f>$D$9</f>
        <v>X</v>
      </c>
      <c r="E18" s="16" t="str">
        <f>$E$9</f>
        <v>J</v>
      </c>
      <c r="F18" s="16" t="str">
        <f>$F$9</f>
        <v>V</v>
      </c>
      <c r="G18" s="16" t="str">
        <f>$G$9</f>
        <v>S</v>
      </c>
      <c r="H18" s="17" t="str">
        <f>$H$9</f>
        <v>D</v>
      </c>
      <c r="I18"/>
      <c r="J18" s="26"/>
      <c r="K18" s="5" t="str">
        <f>$B$9</f>
        <v>L</v>
      </c>
      <c r="L18" s="16" t="str">
        <f>$C$9</f>
        <v>M</v>
      </c>
      <c r="M18" s="16" t="str">
        <f>$D$9</f>
        <v>X</v>
      </c>
      <c r="N18" s="16" t="str">
        <f>$E$9</f>
        <v>J</v>
      </c>
      <c r="O18" s="16" t="str">
        <f>$F$9</f>
        <v>V</v>
      </c>
      <c r="P18" s="16" t="str">
        <f>$G$9</f>
        <v>S</v>
      </c>
      <c r="Q18" s="17" t="str">
        <f>$H$9</f>
        <v>D</v>
      </c>
      <c r="R18" s="27"/>
      <c r="T18" s="5" t="str">
        <f>$B$9</f>
        <v>L</v>
      </c>
      <c r="U18" s="16" t="str">
        <f>$C$9</f>
        <v>M</v>
      </c>
      <c r="V18" s="16" t="str">
        <f>$D$9</f>
        <v>X</v>
      </c>
      <c r="W18" s="16" t="str">
        <f>$E$9</f>
        <v>J</v>
      </c>
      <c r="X18" s="16" t="str">
        <f>$F$9</f>
        <v>V</v>
      </c>
      <c r="Y18" s="16" t="str">
        <f>$G$9</f>
        <v>S</v>
      </c>
      <c r="Z18" s="17" t="str">
        <f>$H$9</f>
        <v>D</v>
      </c>
      <c r="AC18" s="52">
        <v>2018</v>
      </c>
      <c r="AD18" s="233">
        <f>AE12-AD23</f>
        <v>3</v>
      </c>
      <c r="AE18" s="234"/>
    </row>
    <row r="19" spans="1:32" s="1" customFormat="1" ht="15">
      <c r="B19" s="15" t="str">
        <f t="shared" ref="B19:H24" si="3">IF(MONTH($B$17)&lt;&gt;MONTH($B$17-(WEEKDAY($B$17,1)-($K$4-1))-IF((WEEKDAY($B$17,1)-($K$4-1))&lt;=0,7,0)+(ROW(B19)-ROW($B$19))*7+(COLUMN(B19)-COLUMN($B$19)+1)),"",$B$17-(WEEKDAY($B$17,1)-($K$4-1))-IF((WEEKDAY($B$17,1)-($K$4-1))&lt;=0,7,0)+(ROW(B19)-ROW($B$19))*7+(COLUMN(B19)-COLUMN($B$19)+1))</f>
        <v/>
      </c>
      <c r="C19" s="15" t="str">
        <f t="shared" si="3"/>
        <v/>
      </c>
      <c r="D19" s="15" t="str">
        <f t="shared" si="3"/>
        <v/>
      </c>
      <c r="E19" s="15" t="str">
        <f t="shared" si="3"/>
        <v/>
      </c>
      <c r="F19" s="15" t="str">
        <f t="shared" si="3"/>
        <v/>
      </c>
      <c r="G19" s="10" t="str">
        <f t="shared" si="3"/>
        <v/>
      </c>
      <c r="H19" s="10">
        <f t="shared" si="3"/>
        <v>43191</v>
      </c>
      <c r="I19"/>
      <c r="J19" s="6">
        <v>18</v>
      </c>
      <c r="K19" s="28" t="str">
        <f t="shared" ref="K19:Q24" si="4">IF(MONTH($K$17)&lt;&gt;MONTH($K$17-(WEEKDAY($K$17,1)-($K$4-1))-IF((WEEKDAY($K$17,1)-($K$4-1))&lt;=0,7,0)+(ROW(K19)-ROW($K$19))*7+(COLUMN(K19)-COLUMN($K$19)+1)),"",$K$17-(WEEKDAY($K$17,1)-($K$4-1))-IF((WEEKDAY($K$17,1)-($K$4-1))&lt;=0,7,0)+(ROW(K19)-ROW($K$19))*7+(COLUMN(K19)-COLUMN($K$19)+1))</f>
        <v/>
      </c>
      <c r="L19" s="9">
        <f t="shared" si="4"/>
        <v>43221</v>
      </c>
      <c r="M19" s="14">
        <f t="shared" si="4"/>
        <v>43222</v>
      </c>
      <c r="N19" s="14">
        <f t="shared" si="4"/>
        <v>43223</v>
      </c>
      <c r="O19" s="14">
        <f t="shared" si="4"/>
        <v>43224</v>
      </c>
      <c r="P19" s="10">
        <f t="shared" si="4"/>
        <v>43225</v>
      </c>
      <c r="Q19" s="10">
        <f t="shared" si="4"/>
        <v>43226</v>
      </c>
      <c r="R19" s="27"/>
      <c r="S19" s="6">
        <v>22</v>
      </c>
      <c r="T19" s="15" t="str">
        <f t="shared" ref="T19:Z24" si="5">IF(MONTH($T$17)&lt;&gt;MONTH($T$17-(WEEKDAY($T$17,1)-($K$4-1))-IF((WEEKDAY($T$17,1)-($K$4-1))&lt;=0,7,0)+(ROW(T19)-ROW($T$19))*7+(COLUMN(T19)-COLUMN($T$19)+1)),"",$T$17-(WEEKDAY($T$17,1)-($K$4-1))-IF((WEEKDAY($T$17,1)-($K$4-1))&lt;=0,7,0)+(ROW(T19)-ROW($T$19))*7+(COLUMN(T19)-COLUMN($T$19)+1))</f>
        <v/>
      </c>
      <c r="U19" s="15" t="str">
        <f t="shared" si="5"/>
        <v/>
      </c>
      <c r="V19" s="15" t="str">
        <f t="shared" si="5"/>
        <v/>
      </c>
      <c r="W19" s="15" t="str">
        <f t="shared" si="5"/>
        <v/>
      </c>
      <c r="X19" s="14">
        <f t="shared" si="5"/>
        <v>43252</v>
      </c>
      <c r="Y19" s="10">
        <f t="shared" si="5"/>
        <v>43253</v>
      </c>
      <c r="Z19" s="10">
        <f t="shared" si="5"/>
        <v>43254</v>
      </c>
      <c r="AC19" s="51" t="s">
        <v>22</v>
      </c>
      <c r="AD19" s="237">
        <f>AD18+AD17</f>
        <v>3</v>
      </c>
      <c r="AE19" s="237"/>
    </row>
    <row r="20" spans="1:32" s="1" customFormat="1" ht="15">
      <c r="A20" s="6">
        <v>14</v>
      </c>
      <c r="B20" s="13">
        <f t="shared" si="3"/>
        <v>43192</v>
      </c>
      <c r="C20" s="13">
        <f t="shared" si="3"/>
        <v>43193</v>
      </c>
      <c r="D20" s="13">
        <f t="shared" si="3"/>
        <v>43194</v>
      </c>
      <c r="E20" s="13">
        <f t="shared" si="3"/>
        <v>43195</v>
      </c>
      <c r="F20" s="13">
        <f t="shared" si="3"/>
        <v>43196</v>
      </c>
      <c r="G20" s="10">
        <f t="shared" si="3"/>
        <v>43197</v>
      </c>
      <c r="H20" s="10">
        <f t="shared" si="3"/>
        <v>43198</v>
      </c>
      <c r="I20"/>
      <c r="J20" s="6">
        <v>19</v>
      </c>
      <c r="K20" s="14">
        <f t="shared" si="4"/>
        <v>43227</v>
      </c>
      <c r="L20" s="14">
        <f t="shared" si="4"/>
        <v>43228</v>
      </c>
      <c r="M20" s="14">
        <f t="shared" si="4"/>
        <v>43229</v>
      </c>
      <c r="N20" s="14">
        <f t="shared" si="4"/>
        <v>43230</v>
      </c>
      <c r="O20" s="14">
        <f t="shared" si="4"/>
        <v>43231</v>
      </c>
      <c r="P20" s="10">
        <f t="shared" si="4"/>
        <v>43232</v>
      </c>
      <c r="Q20" s="10">
        <f t="shared" si="4"/>
        <v>43233</v>
      </c>
      <c r="R20" s="27"/>
      <c r="S20" s="6">
        <v>23</v>
      </c>
      <c r="T20" s="14">
        <f t="shared" si="5"/>
        <v>43255</v>
      </c>
      <c r="U20" s="14">
        <f t="shared" si="5"/>
        <v>43256</v>
      </c>
      <c r="V20" s="14">
        <f t="shared" si="5"/>
        <v>43257</v>
      </c>
      <c r="W20" s="14">
        <f t="shared" si="5"/>
        <v>43258</v>
      </c>
      <c r="X20" s="14">
        <f t="shared" si="5"/>
        <v>43259</v>
      </c>
      <c r="Y20" s="10">
        <f t="shared" si="5"/>
        <v>43260</v>
      </c>
      <c r="Z20" s="10">
        <f t="shared" si="5"/>
        <v>43261</v>
      </c>
    </row>
    <row r="21" spans="1:32" s="1" customFormat="1" ht="15">
      <c r="A21" s="6">
        <v>15</v>
      </c>
      <c r="B21" s="14">
        <f t="shared" si="3"/>
        <v>43199</v>
      </c>
      <c r="C21" s="14">
        <f t="shared" si="3"/>
        <v>43200</v>
      </c>
      <c r="D21" s="14">
        <f t="shared" si="3"/>
        <v>43201</v>
      </c>
      <c r="E21" s="14">
        <f t="shared" si="3"/>
        <v>43202</v>
      </c>
      <c r="F21" s="14">
        <f t="shared" si="3"/>
        <v>43203</v>
      </c>
      <c r="G21" s="10">
        <f t="shared" si="3"/>
        <v>43204</v>
      </c>
      <c r="H21" s="10">
        <f t="shared" si="3"/>
        <v>43205</v>
      </c>
      <c r="I21"/>
      <c r="J21" s="6">
        <v>20</v>
      </c>
      <c r="K21" s="9">
        <f t="shared" si="4"/>
        <v>43234</v>
      </c>
      <c r="L21" s="14">
        <f t="shared" si="4"/>
        <v>43235</v>
      </c>
      <c r="M21" s="14">
        <f t="shared" si="4"/>
        <v>43236</v>
      </c>
      <c r="N21" s="14">
        <f t="shared" si="4"/>
        <v>43237</v>
      </c>
      <c r="O21" s="14">
        <f t="shared" si="4"/>
        <v>43238</v>
      </c>
      <c r="P21" s="10">
        <f t="shared" si="4"/>
        <v>43239</v>
      </c>
      <c r="Q21" s="10">
        <f t="shared" si="4"/>
        <v>43240</v>
      </c>
      <c r="R21" s="27"/>
      <c r="S21" s="6">
        <v>24</v>
      </c>
      <c r="T21" s="14">
        <f t="shared" si="5"/>
        <v>43262</v>
      </c>
      <c r="U21" s="14">
        <f t="shared" si="5"/>
        <v>43263</v>
      </c>
      <c r="V21" s="14">
        <f t="shared" si="5"/>
        <v>43264</v>
      </c>
      <c r="W21" s="14">
        <f t="shared" si="5"/>
        <v>43265</v>
      </c>
      <c r="X21" s="14">
        <f t="shared" si="5"/>
        <v>43266</v>
      </c>
      <c r="Y21" s="10">
        <f t="shared" si="5"/>
        <v>43267</v>
      </c>
      <c r="Z21" s="10">
        <f t="shared" si="5"/>
        <v>43268</v>
      </c>
    </row>
    <row r="22" spans="1:32" s="1" customFormat="1" ht="15">
      <c r="A22" s="6">
        <v>16</v>
      </c>
      <c r="B22" s="14">
        <f t="shared" si="3"/>
        <v>43206</v>
      </c>
      <c r="C22" s="14">
        <f t="shared" si="3"/>
        <v>43207</v>
      </c>
      <c r="D22" s="14">
        <f t="shared" si="3"/>
        <v>43208</v>
      </c>
      <c r="E22" s="14">
        <f t="shared" si="3"/>
        <v>43209</v>
      </c>
      <c r="F22" s="14">
        <f t="shared" si="3"/>
        <v>43210</v>
      </c>
      <c r="G22" s="10">
        <f t="shared" si="3"/>
        <v>43211</v>
      </c>
      <c r="H22" s="10">
        <f t="shared" si="3"/>
        <v>43212</v>
      </c>
      <c r="I22"/>
      <c r="J22" s="6">
        <v>21</v>
      </c>
      <c r="K22" s="14">
        <f t="shared" si="4"/>
        <v>43241</v>
      </c>
      <c r="L22" s="14">
        <f t="shared" si="4"/>
        <v>43242</v>
      </c>
      <c r="M22" s="14">
        <f t="shared" si="4"/>
        <v>43243</v>
      </c>
      <c r="N22" s="14">
        <f t="shared" si="4"/>
        <v>43244</v>
      </c>
      <c r="O22" s="14">
        <f t="shared" si="4"/>
        <v>43245</v>
      </c>
      <c r="P22" s="10">
        <f t="shared" si="4"/>
        <v>43246</v>
      </c>
      <c r="Q22" s="10">
        <f t="shared" si="4"/>
        <v>43247</v>
      </c>
      <c r="R22" s="27"/>
      <c r="S22" s="6">
        <v>25</v>
      </c>
      <c r="T22" s="14">
        <f t="shared" si="5"/>
        <v>43269</v>
      </c>
      <c r="U22" s="14">
        <f t="shared" si="5"/>
        <v>43270</v>
      </c>
      <c r="V22" s="14">
        <f t="shared" si="5"/>
        <v>43271</v>
      </c>
      <c r="W22" s="14">
        <f t="shared" si="5"/>
        <v>43272</v>
      </c>
      <c r="X22" s="14">
        <f t="shared" si="5"/>
        <v>43273</v>
      </c>
      <c r="Y22" s="10">
        <f t="shared" si="5"/>
        <v>43274</v>
      </c>
      <c r="Z22" s="10">
        <f t="shared" si="5"/>
        <v>43275</v>
      </c>
      <c r="AC22" s="232" t="s">
        <v>28</v>
      </c>
      <c r="AD22" s="232"/>
      <c r="AE22" s="232"/>
    </row>
    <row r="23" spans="1:32" s="1" customFormat="1" ht="15">
      <c r="A23" s="6">
        <v>17</v>
      </c>
      <c r="B23" s="9">
        <f t="shared" si="3"/>
        <v>43213</v>
      </c>
      <c r="C23" s="14">
        <f t="shared" si="3"/>
        <v>43214</v>
      </c>
      <c r="D23" s="14">
        <f t="shared" si="3"/>
        <v>43215</v>
      </c>
      <c r="E23" s="14">
        <f t="shared" si="3"/>
        <v>43216</v>
      </c>
      <c r="F23" s="14">
        <f t="shared" si="3"/>
        <v>43217</v>
      </c>
      <c r="G23" s="10">
        <f t="shared" si="3"/>
        <v>43218</v>
      </c>
      <c r="H23" s="10">
        <f t="shared" si="3"/>
        <v>43219</v>
      </c>
      <c r="I23"/>
      <c r="J23" s="6">
        <v>22</v>
      </c>
      <c r="K23" s="14">
        <f t="shared" si="4"/>
        <v>43248</v>
      </c>
      <c r="L23" s="14">
        <f t="shared" si="4"/>
        <v>43249</v>
      </c>
      <c r="M23" s="14">
        <f t="shared" si="4"/>
        <v>43250</v>
      </c>
      <c r="N23" s="14">
        <f t="shared" si="4"/>
        <v>43251</v>
      </c>
      <c r="O23" s="15" t="str">
        <f t="shared" si="4"/>
        <v/>
      </c>
      <c r="P23" s="15" t="str">
        <f t="shared" si="4"/>
        <v/>
      </c>
      <c r="Q23" s="15" t="str">
        <f t="shared" si="4"/>
        <v/>
      </c>
      <c r="R23" s="27"/>
      <c r="S23" s="6">
        <v>26</v>
      </c>
      <c r="T23" s="14">
        <f t="shared" si="5"/>
        <v>43276</v>
      </c>
      <c r="U23" s="14">
        <f t="shared" si="5"/>
        <v>43277</v>
      </c>
      <c r="V23" s="14">
        <f t="shared" si="5"/>
        <v>43278</v>
      </c>
      <c r="W23" s="14">
        <f t="shared" si="5"/>
        <v>43279</v>
      </c>
      <c r="X23" s="14">
        <f t="shared" si="5"/>
        <v>43280</v>
      </c>
      <c r="Y23" s="10">
        <f t="shared" si="5"/>
        <v>43281</v>
      </c>
      <c r="Z23" s="15" t="str">
        <f t="shared" si="5"/>
        <v/>
      </c>
      <c r="AC23" s="48">
        <v>2017</v>
      </c>
      <c r="AD23" s="237">
        <f>CONTARPORCOLOR(AC8,B8:Z48)</f>
        <v>29</v>
      </c>
      <c r="AE23" s="237"/>
    </row>
    <row r="24" spans="1:32" s="1" customFormat="1" ht="15">
      <c r="A24" s="6">
        <v>18</v>
      </c>
      <c r="B24" s="13">
        <f t="shared" si="3"/>
        <v>43220</v>
      </c>
      <c r="C24" s="15" t="str">
        <f t="shared" si="3"/>
        <v/>
      </c>
      <c r="D24" s="15" t="str">
        <f t="shared" si="3"/>
        <v/>
      </c>
      <c r="E24" s="15" t="str">
        <f t="shared" si="3"/>
        <v/>
      </c>
      <c r="F24" s="15" t="str">
        <f t="shared" si="3"/>
        <v/>
      </c>
      <c r="G24" s="15" t="str">
        <f t="shared" si="3"/>
        <v/>
      </c>
      <c r="H24" s="15" t="str">
        <f t="shared" si="3"/>
        <v/>
      </c>
      <c r="I24"/>
      <c r="J24" s="26"/>
      <c r="K24" s="15" t="str">
        <f t="shared" si="4"/>
        <v/>
      </c>
      <c r="L24" s="15" t="str">
        <f t="shared" si="4"/>
        <v/>
      </c>
      <c r="M24" s="15" t="str">
        <f t="shared" si="4"/>
        <v/>
      </c>
      <c r="N24" s="15" t="str">
        <f t="shared" si="4"/>
        <v/>
      </c>
      <c r="O24" s="15" t="str">
        <f t="shared" si="4"/>
        <v/>
      </c>
      <c r="P24" s="15" t="str">
        <f t="shared" si="4"/>
        <v/>
      </c>
      <c r="Q24" s="15" t="str">
        <f t="shared" si="4"/>
        <v/>
      </c>
      <c r="R24" s="27"/>
      <c r="T24" s="15" t="str">
        <f t="shared" si="5"/>
        <v/>
      </c>
      <c r="U24" s="15" t="str">
        <f t="shared" si="5"/>
        <v/>
      </c>
      <c r="V24" s="15" t="str">
        <f t="shared" si="5"/>
        <v/>
      </c>
      <c r="W24" s="15" t="str">
        <f t="shared" si="5"/>
        <v/>
      </c>
      <c r="X24" s="15" t="str">
        <f t="shared" si="5"/>
        <v/>
      </c>
      <c r="Y24" s="15" t="str">
        <f t="shared" si="5"/>
        <v/>
      </c>
      <c r="Z24" s="15" t="str">
        <f t="shared" si="5"/>
        <v/>
      </c>
    </row>
    <row r="25" spans="1:32" s="1" customFormat="1" ht="15">
      <c r="I25"/>
      <c r="J25" s="26"/>
      <c r="L25" s="29"/>
      <c r="R25" s="27"/>
      <c r="AC25" s="49"/>
      <c r="AD25" s="49"/>
      <c r="AE25" s="49"/>
    </row>
    <row r="26" spans="1:32" s="1" customFormat="1" ht="15">
      <c r="B26" s="246">
        <f>DATE(YEAR(T17+35),MONTH(T17+35),1)</f>
        <v>43282</v>
      </c>
      <c r="C26" s="247"/>
      <c r="D26" s="247"/>
      <c r="E26" s="247"/>
      <c r="F26" s="247"/>
      <c r="G26" s="247"/>
      <c r="H26" s="248"/>
      <c r="I26"/>
      <c r="J26" s="26"/>
      <c r="K26" s="246">
        <f>DATE(YEAR(B26+35),MONTH(B26+35),1)</f>
        <v>43313</v>
      </c>
      <c r="L26" s="247"/>
      <c r="M26" s="247"/>
      <c r="N26" s="247"/>
      <c r="O26" s="247"/>
      <c r="P26" s="247"/>
      <c r="Q26" s="248"/>
      <c r="R26" s="27"/>
      <c r="T26" s="246">
        <f>DATE(YEAR(K26+35),MONTH(K26+35),1)</f>
        <v>43344</v>
      </c>
      <c r="U26" s="247"/>
      <c r="V26" s="247"/>
      <c r="W26" s="247"/>
      <c r="X26" s="247"/>
      <c r="Y26" s="247"/>
      <c r="Z26" s="248"/>
      <c r="AC26" s="53"/>
      <c r="AD26" s="49"/>
      <c r="AE26" s="49"/>
    </row>
    <row r="27" spans="1:32" s="1" customFormat="1" ht="15">
      <c r="B27" s="5" t="str">
        <f>$B$9</f>
        <v>L</v>
      </c>
      <c r="C27" s="16" t="str">
        <f>$C$9</f>
        <v>M</v>
      </c>
      <c r="D27" s="16" t="str">
        <f>$D$9</f>
        <v>X</v>
      </c>
      <c r="E27" s="16" t="str">
        <f>$E$9</f>
        <v>J</v>
      </c>
      <c r="F27" s="16" t="str">
        <f>$F$9</f>
        <v>V</v>
      </c>
      <c r="G27" s="16" t="str">
        <f>$G$9</f>
        <v>S</v>
      </c>
      <c r="H27" s="17" t="str">
        <f>$H$9</f>
        <v>D</v>
      </c>
      <c r="I27"/>
      <c r="J27" s="26"/>
      <c r="K27" s="5" t="str">
        <f>$B$9</f>
        <v>L</v>
      </c>
      <c r="L27" s="16" t="str">
        <f>$C$9</f>
        <v>M</v>
      </c>
      <c r="M27" s="16" t="str">
        <f>$D$9</f>
        <v>X</v>
      </c>
      <c r="N27" s="16" t="str">
        <f>$E$9</f>
        <v>J</v>
      </c>
      <c r="O27" s="16" t="str">
        <f>$F$9</f>
        <v>V</v>
      </c>
      <c r="P27" s="16" t="str">
        <f>$G$9</f>
        <v>S</v>
      </c>
      <c r="Q27" s="17" t="str">
        <f>$H$9</f>
        <v>D</v>
      </c>
      <c r="R27" s="27"/>
      <c r="T27" s="5" t="str">
        <f>$B$9</f>
        <v>L</v>
      </c>
      <c r="U27" s="16" t="str">
        <f>$C$9</f>
        <v>M</v>
      </c>
      <c r="V27" s="16" t="str">
        <f>$D$9</f>
        <v>X</v>
      </c>
      <c r="W27" s="16" t="str">
        <f>$E$9</f>
        <v>J</v>
      </c>
      <c r="X27" s="16" t="str">
        <f>$F$9</f>
        <v>V</v>
      </c>
      <c r="Y27" s="16" t="str">
        <f>$G$9</f>
        <v>S</v>
      </c>
      <c r="Z27" s="17" t="str">
        <f>$H$9</f>
        <v>D</v>
      </c>
      <c r="AC27" s="49"/>
      <c r="AD27" s="49"/>
      <c r="AE27" s="49"/>
    </row>
    <row r="28" spans="1:32" s="1" customFormat="1" ht="15">
      <c r="A28" s="6">
        <v>26</v>
      </c>
      <c r="B28" s="15" t="str">
        <f t="shared" ref="B28:H33" si="6">IF(MONTH($B$26)&lt;&gt;MONTH($B$26-(WEEKDAY($B$26,1)-($K$4-1))-IF((WEEKDAY($B$26,1)-($K$4-1))&lt;=0,7,0)+(ROW(B28)-ROW($B$28))*7+(COLUMN(B28)-COLUMN($B$28)+1)),"",$B$26-(WEEKDAY($B$26,1)-($K$4-1))-IF((WEEKDAY($B$26,1)-($K$4-1))&lt;=0,7,0)+(ROW(B28)-ROW($B$28))*7+(COLUMN(B28)-COLUMN($B$28)+1))</f>
        <v/>
      </c>
      <c r="C28" s="15" t="str">
        <f t="shared" si="6"/>
        <v/>
      </c>
      <c r="D28" s="15" t="str">
        <f t="shared" si="6"/>
        <v/>
      </c>
      <c r="E28" s="15" t="str">
        <f t="shared" si="6"/>
        <v/>
      </c>
      <c r="F28" s="15" t="str">
        <f t="shared" si="6"/>
        <v/>
      </c>
      <c r="G28" s="10" t="str">
        <f t="shared" si="6"/>
        <v/>
      </c>
      <c r="H28" s="10">
        <f t="shared" si="6"/>
        <v>43282</v>
      </c>
      <c r="I28"/>
      <c r="J28" s="6">
        <v>31</v>
      </c>
      <c r="K28" s="15" t="str">
        <f t="shared" ref="K28:Q33" si="7">IF(MONTH($K$26)&lt;&gt;MONTH($K$26-(WEEKDAY($K$26,1)-($K$4-1))-IF((WEEKDAY($K$26,1)-($K$4-1))&lt;=0,7,0)+(ROW(K28)-ROW($K$28))*7+(COLUMN(K28)-COLUMN($K$28)+1)),"",$K$26-(WEEKDAY($K$26,1)-($K$4-1))-IF((WEEKDAY($K$26,1)-($K$4-1))&lt;=0,7,0)+(ROW(K28)-ROW($K$28))*7+(COLUMN(K28)-COLUMN($K$28)+1))</f>
        <v/>
      </c>
      <c r="L28" s="15" t="str">
        <f t="shared" si="7"/>
        <v/>
      </c>
      <c r="M28" s="14">
        <f t="shared" si="7"/>
        <v>43313</v>
      </c>
      <c r="N28" s="14">
        <f t="shared" si="7"/>
        <v>43314</v>
      </c>
      <c r="O28" s="14">
        <f t="shared" si="7"/>
        <v>43315</v>
      </c>
      <c r="P28" s="10">
        <f t="shared" si="7"/>
        <v>43316</v>
      </c>
      <c r="Q28" s="10">
        <f t="shared" si="7"/>
        <v>43317</v>
      </c>
      <c r="R28" s="27"/>
      <c r="S28" s="6">
        <v>35</v>
      </c>
      <c r="T28" s="15" t="str">
        <f t="shared" ref="T28:Z33" si="8">IF(MONTH($T$26)&lt;&gt;MONTH($T$26-(WEEKDAY($T$26,1)-($K$4-1))-IF((WEEKDAY($T$26,1)-($K$4-1))&lt;=0,7,0)+(ROW(T28)-ROW($T$28))*7+(COLUMN(T28)-COLUMN($T$28)+1)),"",$T$26-(WEEKDAY($T$26,1)-($K$4-1))-IF((WEEKDAY($T$26,1)-($K$4-1))&lt;=0,7,0)+(ROW(T28)-ROW($T$28))*7+(COLUMN(T28)-COLUMN($T$28)+1))</f>
        <v/>
      </c>
      <c r="U28" s="15" t="str">
        <f t="shared" si="8"/>
        <v/>
      </c>
      <c r="V28" s="15" t="str">
        <f t="shared" si="8"/>
        <v/>
      </c>
      <c r="W28" s="15" t="str">
        <f t="shared" si="8"/>
        <v/>
      </c>
      <c r="X28" s="35" t="str">
        <f t="shared" si="8"/>
        <v/>
      </c>
      <c r="Y28" s="10">
        <f t="shared" si="8"/>
        <v>43344</v>
      </c>
      <c r="Z28" s="10">
        <f t="shared" si="8"/>
        <v>43345</v>
      </c>
      <c r="AC28" s="49"/>
      <c r="AD28" s="49"/>
      <c r="AE28" s="49"/>
    </row>
    <row r="29" spans="1:32" s="1" customFormat="1" ht="15">
      <c r="A29" s="6">
        <v>27</v>
      </c>
      <c r="B29" s="14">
        <f t="shared" si="6"/>
        <v>43283</v>
      </c>
      <c r="C29" s="14">
        <f t="shared" si="6"/>
        <v>43284</v>
      </c>
      <c r="D29" s="14">
        <f t="shared" si="6"/>
        <v>43285</v>
      </c>
      <c r="E29" s="14">
        <f t="shared" si="6"/>
        <v>43286</v>
      </c>
      <c r="F29" s="14">
        <f t="shared" si="6"/>
        <v>43287</v>
      </c>
      <c r="G29" s="10">
        <f t="shared" si="6"/>
        <v>43288</v>
      </c>
      <c r="H29" s="10">
        <f t="shared" si="6"/>
        <v>43289</v>
      </c>
      <c r="I29"/>
      <c r="J29" s="6">
        <v>32</v>
      </c>
      <c r="K29" s="13">
        <f t="shared" si="7"/>
        <v>43318</v>
      </c>
      <c r="L29" s="13">
        <f t="shared" si="7"/>
        <v>43319</v>
      </c>
      <c r="M29" s="13">
        <f t="shared" si="7"/>
        <v>43320</v>
      </c>
      <c r="N29" s="13">
        <f t="shared" si="7"/>
        <v>43321</v>
      </c>
      <c r="O29" s="13">
        <f t="shared" si="7"/>
        <v>43322</v>
      </c>
      <c r="P29" s="10">
        <f t="shared" si="7"/>
        <v>43323</v>
      </c>
      <c r="Q29" s="10">
        <f t="shared" si="7"/>
        <v>43324</v>
      </c>
      <c r="R29" s="27"/>
      <c r="S29" s="6">
        <v>36</v>
      </c>
      <c r="T29" s="82">
        <f t="shared" si="8"/>
        <v>43346</v>
      </c>
      <c r="U29" s="82">
        <f t="shared" si="8"/>
        <v>43347</v>
      </c>
      <c r="V29" s="14">
        <f t="shared" si="8"/>
        <v>43348</v>
      </c>
      <c r="W29" s="14">
        <f t="shared" si="8"/>
        <v>43349</v>
      </c>
      <c r="X29" s="14">
        <f t="shared" si="8"/>
        <v>43350</v>
      </c>
      <c r="Y29" s="10">
        <f t="shared" si="8"/>
        <v>43351</v>
      </c>
      <c r="Z29" s="10">
        <f t="shared" si="8"/>
        <v>43352</v>
      </c>
      <c r="AC29" s="49"/>
      <c r="AD29" s="49"/>
      <c r="AE29" s="49"/>
    </row>
    <row r="30" spans="1:32" s="1" customFormat="1" ht="15">
      <c r="A30" s="6">
        <v>28</v>
      </c>
      <c r="B30" s="14">
        <f t="shared" si="6"/>
        <v>43290</v>
      </c>
      <c r="C30" s="14">
        <f t="shared" si="6"/>
        <v>43291</v>
      </c>
      <c r="D30" s="14">
        <f t="shared" si="6"/>
        <v>43292</v>
      </c>
      <c r="E30" s="14">
        <f t="shared" si="6"/>
        <v>43293</v>
      </c>
      <c r="F30" s="14">
        <f t="shared" si="6"/>
        <v>43294</v>
      </c>
      <c r="G30" s="10">
        <f t="shared" si="6"/>
        <v>43295</v>
      </c>
      <c r="H30" s="10">
        <f t="shared" si="6"/>
        <v>43296</v>
      </c>
      <c r="I30"/>
      <c r="J30" s="6">
        <v>33</v>
      </c>
      <c r="K30" s="30">
        <f t="shared" si="7"/>
        <v>43325</v>
      </c>
      <c r="L30" s="30">
        <f t="shared" si="7"/>
        <v>43326</v>
      </c>
      <c r="M30" s="9">
        <f t="shared" si="7"/>
        <v>43327</v>
      </c>
      <c r="N30" s="30">
        <f t="shared" si="7"/>
        <v>43328</v>
      </c>
      <c r="O30" s="30">
        <f t="shared" si="7"/>
        <v>43329</v>
      </c>
      <c r="P30" s="10">
        <f t="shared" si="7"/>
        <v>43330</v>
      </c>
      <c r="Q30" s="10">
        <f t="shared" si="7"/>
        <v>43331</v>
      </c>
      <c r="R30" s="27"/>
      <c r="S30" s="6">
        <v>37</v>
      </c>
      <c r="T30" s="36">
        <f t="shared" si="8"/>
        <v>43353</v>
      </c>
      <c r="U30" s="14">
        <f t="shared" si="8"/>
        <v>43354</v>
      </c>
      <c r="V30" s="14">
        <f t="shared" si="8"/>
        <v>43355</v>
      </c>
      <c r="W30" s="14">
        <f t="shared" si="8"/>
        <v>43356</v>
      </c>
      <c r="X30" s="14">
        <f t="shared" si="8"/>
        <v>43357</v>
      </c>
      <c r="Y30" s="10">
        <f t="shared" si="8"/>
        <v>43358</v>
      </c>
      <c r="Z30" s="10">
        <f t="shared" si="8"/>
        <v>43359</v>
      </c>
      <c r="AC30" s="49"/>
      <c r="AD30" s="49"/>
      <c r="AE30" s="49"/>
    </row>
    <row r="31" spans="1:32" s="1" customFormat="1" ht="15">
      <c r="A31" s="6">
        <v>29</v>
      </c>
      <c r="B31" s="14">
        <f t="shared" si="6"/>
        <v>43297</v>
      </c>
      <c r="C31" s="14">
        <f t="shared" si="6"/>
        <v>43298</v>
      </c>
      <c r="D31" s="14">
        <f t="shared" si="6"/>
        <v>43299</v>
      </c>
      <c r="E31" s="14">
        <f t="shared" si="6"/>
        <v>43300</v>
      </c>
      <c r="F31" s="14">
        <f t="shared" si="6"/>
        <v>43301</v>
      </c>
      <c r="G31" s="10">
        <f t="shared" si="6"/>
        <v>43302</v>
      </c>
      <c r="H31" s="10">
        <f t="shared" si="6"/>
        <v>43303</v>
      </c>
      <c r="I31"/>
      <c r="J31" s="6">
        <v>34</v>
      </c>
      <c r="K31" s="13">
        <f t="shared" si="7"/>
        <v>43332</v>
      </c>
      <c r="L31" s="13">
        <f t="shared" si="7"/>
        <v>43333</v>
      </c>
      <c r="M31" s="13">
        <f t="shared" si="7"/>
        <v>43334</v>
      </c>
      <c r="N31" s="13">
        <f t="shared" si="7"/>
        <v>43335</v>
      </c>
      <c r="O31" s="13">
        <f t="shared" si="7"/>
        <v>43336</v>
      </c>
      <c r="P31" s="10">
        <f t="shared" si="7"/>
        <v>43337</v>
      </c>
      <c r="Q31" s="10">
        <f t="shared" si="7"/>
        <v>43338</v>
      </c>
      <c r="R31" s="27"/>
      <c r="S31" s="6">
        <v>38</v>
      </c>
      <c r="T31" s="37">
        <f t="shared" si="8"/>
        <v>43360</v>
      </c>
      <c r="U31" s="14">
        <f t="shared" si="8"/>
        <v>43361</v>
      </c>
      <c r="V31" s="14">
        <f t="shared" si="8"/>
        <v>43362</v>
      </c>
      <c r="W31" s="14">
        <f t="shared" si="8"/>
        <v>43363</v>
      </c>
      <c r="X31" s="14">
        <f t="shared" si="8"/>
        <v>43364</v>
      </c>
      <c r="Y31" s="10">
        <f t="shared" si="8"/>
        <v>43365</v>
      </c>
      <c r="Z31" s="10">
        <f t="shared" si="8"/>
        <v>43366</v>
      </c>
      <c r="AC31" s="49"/>
      <c r="AD31" s="49"/>
      <c r="AE31" s="49"/>
    </row>
    <row r="32" spans="1:32" s="1" customFormat="1" ht="15">
      <c r="A32" s="6">
        <v>30</v>
      </c>
      <c r="B32" s="14">
        <f t="shared" si="6"/>
        <v>43304</v>
      </c>
      <c r="C32" s="14">
        <f t="shared" si="6"/>
        <v>43305</v>
      </c>
      <c r="D32" s="14">
        <f t="shared" si="6"/>
        <v>43306</v>
      </c>
      <c r="E32" s="14">
        <f t="shared" si="6"/>
        <v>43307</v>
      </c>
      <c r="F32" s="14">
        <f t="shared" si="6"/>
        <v>43308</v>
      </c>
      <c r="G32" s="10">
        <f t="shared" si="6"/>
        <v>43309</v>
      </c>
      <c r="H32" s="10">
        <f t="shared" si="6"/>
        <v>43310</v>
      </c>
      <c r="I32"/>
      <c r="J32" s="6">
        <v>35</v>
      </c>
      <c r="K32" s="14">
        <f t="shared" si="7"/>
        <v>43339</v>
      </c>
      <c r="L32" s="14">
        <f t="shared" si="7"/>
        <v>43340</v>
      </c>
      <c r="M32" s="14">
        <f t="shared" si="7"/>
        <v>43341</v>
      </c>
      <c r="N32" s="14">
        <f t="shared" si="7"/>
        <v>43342</v>
      </c>
      <c r="O32" s="14">
        <f t="shared" si="7"/>
        <v>43343</v>
      </c>
      <c r="P32" s="15" t="str">
        <f t="shared" si="7"/>
        <v/>
      </c>
      <c r="Q32" s="15" t="str">
        <f t="shared" si="7"/>
        <v/>
      </c>
      <c r="R32" s="27"/>
      <c r="S32" s="6">
        <v>39</v>
      </c>
      <c r="T32" s="14">
        <f t="shared" si="8"/>
        <v>43367</v>
      </c>
      <c r="U32" s="14">
        <f t="shared" si="8"/>
        <v>43368</v>
      </c>
      <c r="V32" s="14">
        <f t="shared" si="8"/>
        <v>43369</v>
      </c>
      <c r="W32" s="14">
        <f t="shared" si="8"/>
        <v>43370</v>
      </c>
      <c r="X32" s="14">
        <f t="shared" si="8"/>
        <v>43371</v>
      </c>
      <c r="Y32" s="10">
        <f t="shared" si="8"/>
        <v>43372</v>
      </c>
      <c r="Z32" s="10">
        <f t="shared" si="8"/>
        <v>43373</v>
      </c>
    </row>
    <row r="33" spans="1:32" s="1" customFormat="1" ht="15">
      <c r="A33" s="6">
        <v>31</v>
      </c>
      <c r="B33" s="14">
        <f t="shared" si="6"/>
        <v>43311</v>
      </c>
      <c r="C33" s="14">
        <f t="shared" si="6"/>
        <v>43312</v>
      </c>
      <c r="D33" s="15" t="str">
        <f t="shared" si="6"/>
        <v/>
      </c>
      <c r="E33" s="15" t="str">
        <f t="shared" si="6"/>
        <v/>
      </c>
      <c r="F33" s="15" t="str">
        <f t="shared" si="6"/>
        <v/>
      </c>
      <c r="G33" s="15" t="str">
        <f t="shared" si="6"/>
        <v/>
      </c>
      <c r="H33" s="18" t="str">
        <f t="shared" si="6"/>
        <v/>
      </c>
      <c r="I33"/>
      <c r="J33" s="26"/>
      <c r="K33" s="15" t="str">
        <f t="shared" si="7"/>
        <v/>
      </c>
      <c r="L33" s="15" t="str">
        <f t="shared" si="7"/>
        <v/>
      </c>
      <c r="M33" s="15" t="str">
        <f t="shared" si="7"/>
        <v/>
      </c>
      <c r="N33" s="15" t="str">
        <f t="shared" si="7"/>
        <v/>
      </c>
      <c r="O33" s="15" t="str">
        <f t="shared" si="7"/>
        <v/>
      </c>
      <c r="P33" s="15" t="str">
        <f t="shared" si="7"/>
        <v/>
      </c>
      <c r="Q33" s="15" t="str">
        <f t="shared" si="7"/>
        <v/>
      </c>
      <c r="R33" s="27"/>
      <c r="T33" s="15" t="str">
        <f t="shared" si="8"/>
        <v/>
      </c>
      <c r="U33" s="15" t="str">
        <f t="shared" si="8"/>
        <v/>
      </c>
      <c r="V33" s="15" t="str">
        <f t="shared" si="8"/>
        <v/>
      </c>
      <c r="W33" s="15" t="str">
        <f t="shared" si="8"/>
        <v/>
      </c>
      <c r="X33" s="15" t="str">
        <f t="shared" si="8"/>
        <v/>
      </c>
      <c r="Y33" s="15" t="str">
        <f t="shared" si="8"/>
        <v/>
      </c>
      <c r="Z33" s="15" t="str">
        <f t="shared" si="8"/>
        <v/>
      </c>
    </row>
    <row r="34" spans="1:32" s="1" customFormat="1" ht="15">
      <c r="I34"/>
      <c r="J34" s="26"/>
      <c r="R34" s="27"/>
    </row>
    <row r="35" spans="1:32" s="1" customFormat="1" ht="15">
      <c r="B35" s="246">
        <f>DATE(YEAR(T26+35),MONTH(T26+35),1)</f>
        <v>43374</v>
      </c>
      <c r="C35" s="247"/>
      <c r="D35" s="247"/>
      <c r="E35" s="247"/>
      <c r="F35" s="247"/>
      <c r="G35" s="247"/>
      <c r="H35" s="248"/>
      <c r="I35"/>
      <c r="J35" s="26"/>
      <c r="K35" s="246">
        <f>DATE(YEAR(B35+35),MONTH(B35+35),1)</f>
        <v>43405</v>
      </c>
      <c r="L35" s="247"/>
      <c r="M35" s="247"/>
      <c r="N35" s="247"/>
      <c r="O35" s="247"/>
      <c r="P35" s="247"/>
      <c r="Q35" s="248"/>
      <c r="R35" s="27"/>
      <c r="T35" s="246">
        <f>DATE(YEAR(K35+35),MONTH(K35+35),1)</f>
        <v>43435</v>
      </c>
      <c r="U35" s="247"/>
      <c r="V35" s="247"/>
      <c r="W35" s="247"/>
      <c r="X35" s="247"/>
      <c r="Y35" s="247"/>
      <c r="Z35" s="248"/>
    </row>
    <row r="36" spans="1:32" s="1" customFormat="1" ht="15">
      <c r="B36" s="5" t="str">
        <f>$B$9</f>
        <v>L</v>
      </c>
      <c r="C36" s="16" t="str">
        <f>$C$9</f>
        <v>M</v>
      </c>
      <c r="D36" s="16" t="str">
        <f>$D$9</f>
        <v>X</v>
      </c>
      <c r="E36" s="16" t="str">
        <f>$E$9</f>
        <v>J</v>
      </c>
      <c r="F36" s="16" t="str">
        <f>$F$9</f>
        <v>V</v>
      </c>
      <c r="G36" s="16" t="str">
        <f>$G$9</f>
        <v>S</v>
      </c>
      <c r="H36" s="17" t="str">
        <f>$H$9</f>
        <v>D</v>
      </c>
      <c r="I36"/>
      <c r="J36" s="26"/>
      <c r="K36" s="5" t="str">
        <f>$B$9</f>
        <v>L</v>
      </c>
      <c r="L36" s="16" t="str">
        <f>$C$9</f>
        <v>M</v>
      </c>
      <c r="M36" s="16" t="str">
        <f>$D$9</f>
        <v>X</v>
      </c>
      <c r="N36" s="16" t="str">
        <f>$E$9</f>
        <v>J</v>
      </c>
      <c r="O36" s="16" t="str">
        <f>$F$9</f>
        <v>V</v>
      </c>
      <c r="P36" s="16" t="str">
        <f>$G$9</f>
        <v>S</v>
      </c>
      <c r="Q36" s="17" t="str">
        <f>$H$9</f>
        <v>D</v>
      </c>
      <c r="R36" s="27"/>
      <c r="T36" s="5" t="str">
        <f>$B$9</f>
        <v>L</v>
      </c>
      <c r="U36" s="16" t="str">
        <f>$C$9</f>
        <v>M</v>
      </c>
      <c r="V36" s="16" t="str">
        <f>$D$9</f>
        <v>X</v>
      </c>
      <c r="W36" s="16" t="str">
        <f>$E$9</f>
        <v>J</v>
      </c>
      <c r="X36" s="16" t="str">
        <f>$F$9</f>
        <v>V</v>
      </c>
      <c r="Y36" s="16" t="str">
        <f>$G$9</f>
        <v>S</v>
      </c>
      <c r="Z36" s="17" t="str">
        <f>$H$9</f>
        <v>D</v>
      </c>
    </row>
    <row r="37" spans="1:32" s="1" customFormat="1" ht="15">
      <c r="A37" s="6">
        <v>40</v>
      </c>
      <c r="B37" s="14">
        <f t="shared" ref="B37:H42" si="9">IF(MONTH($B$35)&lt;&gt;MONTH($B$35-(WEEKDAY($B$35,1)-($K$4-1))-IF((WEEKDAY($B$35,1)-($K$4-1))&lt;=0,7,0)+(ROW(B37)-ROW($B$37))*7+(COLUMN(B37)-COLUMN($B$37)+1)),"",$B$35-(WEEKDAY($B$35,1)-($K$4-1))-IF((WEEKDAY($B$35,1)-($K$4-1))&lt;=0,7,0)+(ROW(B37)-ROW($B$37))*7+(COLUMN(B37)-COLUMN($B$37)+1))</f>
        <v>43374</v>
      </c>
      <c r="C37" s="14">
        <f t="shared" si="9"/>
        <v>43375</v>
      </c>
      <c r="D37" s="14">
        <f t="shared" si="9"/>
        <v>43376</v>
      </c>
      <c r="E37" s="14">
        <f t="shared" si="9"/>
        <v>43377</v>
      </c>
      <c r="F37" s="14">
        <f t="shared" si="9"/>
        <v>43378</v>
      </c>
      <c r="G37" s="10">
        <f t="shared" si="9"/>
        <v>43379</v>
      </c>
      <c r="H37" s="10">
        <f t="shared" si="9"/>
        <v>43380</v>
      </c>
      <c r="I37"/>
      <c r="J37" s="6">
        <v>44</v>
      </c>
      <c r="K37" s="15" t="str">
        <f t="shared" ref="K37:Q42" si="10">IF(MONTH($K$35)&lt;&gt;MONTH($K$35-(WEEKDAY($K$35,1)-($K$4-1))-IF((WEEKDAY($K$35,1)-($K$4-1))&lt;=0,7,0)+(ROW(K37)-ROW($K$37))*7+(COLUMN(K37)-COLUMN($K$37)+1)),"",$K$35-(WEEKDAY($K$35,1)-($K$4-1))-IF((WEEKDAY($K$35,1)-($K$4-1))&lt;=0,7,0)+(ROW(K37)-ROW($K$37))*7+(COLUMN(K37)-COLUMN($K$37)+1))</f>
        <v/>
      </c>
      <c r="L37" s="15" t="str">
        <f t="shared" si="10"/>
        <v/>
      </c>
      <c r="M37" s="28" t="str">
        <f t="shared" si="10"/>
        <v/>
      </c>
      <c r="N37" s="9">
        <f t="shared" si="10"/>
        <v>43405</v>
      </c>
      <c r="O37" s="117">
        <f t="shared" si="10"/>
        <v>43406</v>
      </c>
      <c r="P37" s="10">
        <f t="shared" si="10"/>
        <v>43407</v>
      </c>
      <c r="Q37" s="10">
        <f t="shared" si="10"/>
        <v>43408</v>
      </c>
      <c r="R37" s="27"/>
      <c r="S37" s="6">
        <v>48</v>
      </c>
      <c r="T37" s="15" t="str">
        <f t="shared" ref="T37:Z42" si="11">IF(MONTH($T$35)&lt;&gt;MONTH($T$35-(WEEKDAY($T$35,1)-($K$4-1))-IF((WEEKDAY($T$35,1)-($K$4-1))&lt;=0,7,0)+(ROW(T37)-ROW($T$37))*7+(COLUMN(T37)-COLUMN($T$37)+1)),"",$T$35-(WEEKDAY($T$35,1)-($K$4-1))-IF((WEEKDAY($T$35,1)-($K$4-1))&lt;=0,7,0)+(ROW(T37)-ROW($T$37))*7+(COLUMN(T37)-COLUMN($T$37)+1))</f>
        <v/>
      </c>
      <c r="U37" s="15" t="str">
        <f t="shared" si="11"/>
        <v/>
      </c>
      <c r="V37" s="15" t="str">
        <f t="shared" si="11"/>
        <v/>
      </c>
      <c r="W37" s="15" t="str">
        <f t="shared" si="11"/>
        <v/>
      </c>
      <c r="X37" s="15" t="str">
        <f t="shared" si="11"/>
        <v/>
      </c>
      <c r="Y37" s="10">
        <f t="shared" si="11"/>
        <v>43435</v>
      </c>
      <c r="Z37" s="10">
        <f t="shared" si="11"/>
        <v>43436</v>
      </c>
      <c r="AC37" s="1" t="s">
        <v>127</v>
      </c>
    </row>
    <row r="38" spans="1:32" s="1" customFormat="1" ht="15">
      <c r="A38" s="6">
        <v>41</v>
      </c>
      <c r="B38" s="14">
        <f t="shared" si="9"/>
        <v>43381</v>
      </c>
      <c r="C38" s="14">
        <f t="shared" si="9"/>
        <v>43382</v>
      </c>
      <c r="D38" s="14">
        <f t="shared" si="9"/>
        <v>43383</v>
      </c>
      <c r="E38" s="14">
        <f t="shared" si="9"/>
        <v>43384</v>
      </c>
      <c r="F38" s="9">
        <f t="shared" si="9"/>
        <v>43385</v>
      </c>
      <c r="G38" s="10">
        <f t="shared" si="9"/>
        <v>43386</v>
      </c>
      <c r="H38" s="10">
        <f t="shared" si="9"/>
        <v>43387</v>
      </c>
      <c r="I38"/>
      <c r="J38" s="6">
        <v>45</v>
      </c>
      <c r="K38" s="14">
        <f t="shared" si="10"/>
        <v>43409</v>
      </c>
      <c r="L38" s="14">
        <f t="shared" si="10"/>
        <v>43410</v>
      </c>
      <c r="M38" s="14">
        <f t="shared" si="10"/>
        <v>43411</v>
      </c>
      <c r="N38" s="14">
        <f t="shared" si="10"/>
        <v>43412</v>
      </c>
      <c r="O38" s="14">
        <f t="shared" si="10"/>
        <v>43413</v>
      </c>
      <c r="P38" s="10">
        <f t="shared" si="10"/>
        <v>43414</v>
      </c>
      <c r="Q38" s="10">
        <f t="shared" si="10"/>
        <v>43415</v>
      </c>
      <c r="R38" s="27"/>
      <c r="S38" s="6">
        <v>49</v>
      </c>
      <c r="T38" s="14">
        <f t="shared" si="11"/>
        <v>43437</v>
      </c>
      <c r="U38" s="14">
        <f t="shared" si="11"/>
        <v>43438</v>
      </c>
      <c r="V38" s="14">
        <f t="shared" si="11"/>
        <v>43439</v>
      </c>
      <c r="W38" s="7">
        <f t="shared" si="11"/>
        <v>43440</v>
      </c>
      <c r="X38" s="89">
        <f t="shared" si="11"/>
        <v>43441</v>
      </c>
      <c r="Y38" s="10">
        <f t="shared" si="11"/>
        <v>43442</v>
      </c>
      <c r="Z38" s="10">
        <f t="shared" si="11"/>
        <v>43443</v>
      </c>
    </row>
    <row r="39" spans="1:32" s="1" customFormat="1" ht="15">
      <c r="A39" s="6">
        <v>42</v>
      </c>
      <c r="B39" s="14">
        <f t="shared" si="9"/>
        <v>43388</v>
      </c>
      <c r="C39" s="14">
        <f t="shared" si="9"/>
        <v>43389</v>
      </c>
      <c r="D39" s="14">
        <f t="shared" si="9"/>
        <v>43390</v>
      </c>
      <c r="E39" s="12">
        <f t="shared" si="9"/>
        <v>43391</v>
      </c>
      <c r="F39" s="12">
        <f t="shared" si="9"/>
        <v>43392</v>
      </c>
      <c r="G39" s="10">
        <f t="shared" si="9"/>
        <v>43393</v>
      </c>
      <c r="H39" s="10">
        <f t="shared" si="9"/>
        <v>43394</v>
      </c>
      <c r="I39"/>
      <c r="J39" s="6">
        <v>46</v>
      </c>
      <c r="K39" s="14">
        <f t="shared" si="10"/>
        <v>43416</v>
      </c>
      <c r="L39" s="14">
        <f t="shared" si="10"/>
        <v>43417</v>
      </c>
      <c r="M39" s="14">
        <f t="shared" si="10"/>
        <v>43418</v>
      </c>
      <c r="N39" s="14">
        <f t="shared" si="10"/>
        <v>43419</v>
      </c>
      <c r="O39" s="13">
        <f t="shared" si="10"/>
        <v>43420</v>
      </c>
      <c r="P39" s="10">
        <f t="shared" si="10"/>
        <v>43421</v>
      </c>
      <c r="Q39" s="10">
        <f t="shared" si="10"/>
        <v>43422</v>
      </c>
      <c r="R39" s="27"/>
      <c r="S39" s="6">
        <v>50</v>
      </c>
      <c r="T39" s="14">
        <f t="shared" si="11"/>
        <v>43444</v>
      </c>
      <c r="U39" s="14">
        <f t="shared" si="11"/>
        <v>43445</v>
      </c>
      <c r="V39" s="14">
        <f t="shared" si="11"/>
        <v>43446</v>
      </c>
      <c r="W39" s="14">
        <f t="shared" si="11"/>
        <v>43447</v>
      </c>
      <c r="X39" s="14">
        <f t="shared" si="11"/>
        <v>43448</v>
      </c>
      <c r="Y39" s="10">
        <f t="shared" si="11"/>
        <v>43449</v>
      </c>
      <c r="Z39" s="10">
        <f t="shared" si="11"/>
        <v>43450</v>
      </c>
    </row>
    <row r="40" spans="1:32" s="1" customFormat="1" ht="15">
      <c r="A40" s="6">
        <v>43</v>
      </c>
      <c r="B40" s="14">
        <f t="shared" si="9"/>
        <v>43395</v>
      </c>
      <c r="C40" s="14">
        <f t="shared" si="9"/>
        <v>43396</v>
      </c>
      <c r="D40" s="14">
        <f t="shared" si="9"/>
        <v>43397</v>
      </c>
      <c r="E40" s="14">
        <f t="shared" si="9"/>
        <v>43398</v>
      </c>
      <c r="F40" s="14">
        <f t="shared" si="9"/>
        <v>43399</v>
      </c>
      <c r="G40" s="10">
        <f t="shared" si="9"/>
        <v>43400</v>
      </c>
      <c r="H40" s="10">
        <f t="shared" si="9"/>
        <v>43401</v>
      </c>
      <c r="I40"/>
      <c r="J40" s="6">
        <v>47</v>
      </c>
      <c r="K40" s="14">
        <f t="shared" si="10"/>
        <v>43423</v>
      </c>
      <c r="L40" s="14">
        <f t="shared" si="10"/>
        <v>43424</v>
      </c>
      <c r="M40" s="14">
        <f t="shared" si="10"/>
        <v>43425</v>
      </c>
      <c r="N40" s="14">
        <f t="shared" si="10"/>
        <v>43426</v>
      </c>
      <c r="O40" s="14">
        <f t="shared" si="10"/>
        <v>43427</v>
      </c>
      <c r="P40" s="10">
        <f t="shared" si="10"/>
        <v>43428</v>
      </c>
      <c r="Q40" s="10">
        <f t="shared" si="10"/>
        <v>43429</v>
      </c>
      <c r="R40" s="27"/>
      <c r="S40" s="6">
        <v>51</v>
      </c>
      <c r="T40" s="14">
        <f t="shared" si="11"/>
        <v>43451</v>
      </c>
      <c r="U40" s="14">
        <f t="shared" si="11"/>
        <v>43452</v>
      </c>
      <c r="V40" s="14">
        <f t="shared" si="11"/>
        <v>43453</v>
      </c>
      <c r="W40" s="14">
        <f t="shared" si="11"/>
        <v>43454</v>
      </c>
      <c r="X40" s="14">
        <f t="shared" si="11"/>
        <v>43455</v>
      </c>
      <c r="Y40" s="10">
        <f t="shared" si="11"/>
        <v>43456</v>
      </c>
      <c r="Z40" s="10">
        <f t="shared" si="11"/>
        <v>43457</v>
      </c>
    </row>
    <row r="41" spans="1:32" s="1" customFormat="1" ht="15">
      <c r="A41" s="6">
        <v>44</v>
      </c>
      <c r="B41" s="14">
        <f t="shared" si="9"/>
        <v>43402</v>
      </c>
      <c r="C41" s="14">
        <f t="shared" si="9"/>
        <v>43403</v>
      </c>
      <c r="D41" s="14">
        <f t="shared" si="9"/>
        <v>43404</v>
      </c>
      <c r="E41" s="15" t="str">
        <f t="shared" si="9"/>
        <v/>
      </c>
      <c r="F41" s="15" t="str">
        <f t="shared" si="9"/>
        <v/>
      </c>
      <c r="G41" s="10" t="str">
        <f t="shared" si="9"/>
        <v/>
      </c>
      <c r="H41" s="10" t="str">
        <f t="shared" si="9"/>
        <v/>
      </c>
      <c r="I41"/>
      <c r="J41" s="6">
        <v>48</v>
      </c>
      <c r="K41" s="14">
        <f t="shared" si="10"/>
        <v>43430</v>
      </c>
      <c r="L41" s="14">
        <f t="shared" si="10"/>
        <v>43431</v>
      </c>
      <c r="M41" s="14">
        <f t="shared" si="10"/>
        <v>43432</v>
      </c>
      <c r="N41" s="14">
        <f t="shared" si="10"/>
        <v>43433</v>
      </c>
      <c r="O41" s="14">
        <f t="shared" si="10"/>
        <v>43434</v>
      </c>
      <c r="P41" s="15" t="str">
        <f t="shared" si="10"/>
        <v/>
      </c>
      <c r="Q41" s="15" t="str">
        <f t="shared" si="10"/>
        <v/>
      </c>
      <c r="R41" s="27"/>
      <c r="S41" s="6">
        <v>52</v>
      </c>
      <c r="T41" s="13">
        <f t="shared" si="11"/>
        <v>43458</v>
      </c>
      <c r="U41" s="9">
        <f t="shared" si="11"/>
        <v>43459</v>
      </c>
      <c r="V41" s="13">
        <f t="shared" si="11"/>
        <v>43460</v>
      </c>
      <c r="W41" s="13">
        <f t="shared" si="11"/>
        <v>43461</v>
      </c>
      <c r="X41" s="13">
        <f t="shared" si="11"/>
        <v>43462</v>
      </c>
      <c r="Y41" s="10">
        <f t="shared" si="11"/>
        <v>43463</v>
      </c>
      <c r="Z41" s="10">
        <f t="shared" si="11"/>
        <v>43464</v>
      </c>
    </row>
    <row r="42" spans="1:32" s="1" customFormat="1" ht="15">
      <c r="B42" s="15" t="str">
        <f t="shared" si="9"/>
        <v/>
      </c>
      <c r="C42" s="15" t="str">
        <f t="shared" si="9"/>
        <v/>
      </c>
      <c r="D42" s="15" t="str">
        <f t="shared" si="9"/>
        <v/>
      </c>
      <c r="E42" s="15" t="str">
        <f t="shared" si="9"/>
        <v/>
      </c>
      <c r="F42" s="15" t="str">
        <f t="shared" si="9"/>
        <v/>
      </c>
      <c r="G42" s="15" t="str">
        <f t="shared" si="9"/>
        <v/>
      </c>
      <c r="H42" s="15" t="str">
        <f t="shared" si="9"/>
        <v/>
      </c>
      <c r="I42"/>
      <c r="J42" s="26"/>
      <c r="K42" s="15" t="str">
        <f t="shared" si="10"/>
        <v/>
      </c>
      <c r="L42" s="15" t="str">
        <f t="shared" si="10"/>
        <v/>
      </c>
      <c r="M42" s="15" t="str">
        <f t="shared" si="10"/>
        <v/>
      </c>
      <c r="N42" s="15" t="str">
        <f t="shared" si="10"/>
        <v/>
      </c>
      <c r="O42" s="15" t="str">
        <f t="shared" si="10"/>
        <v/>
      </c>
      <c r="P42" s="15" t="str">
        <f t="shared" si="10"/>
        <v/>
      </c>
      <c r="Q42" s="15" t="str">
        <f t="shared" si="10"/>
        <v/>
      </c>
      <c r="R42" s="27"/>
      <c r="S42" s="38">
        <v>53</v>
      </c>
      <c r="T42" s="13">
        <f t="shared" si="11"/>
        <v>43465</v>
      </c>
      <c r="U42" s="15" t="str">
        <f t="shared" si="11"/>
        <v/>
      </c>
      <c r="V42" s="15" t="str">
        <f t="shared" si="11"/>
        <v/>
      </c>
      <c r="W42" s="15" t="str">
        <f t="shared" si="11"/>
        <v/>
      </c>
      <c r="X42" s="15" t="str">
        <f t="shared" si="11"/>
        <v/>
      </c>
      <c r="Y42" s="15" t="str">
        <f t="shared" si="11"/>
        <v/>
      </c>
      <c r="Z42" s="15" t="str">
        <f t="shared" si="11"/>
        <v/>
      </c>
    </row>
    <row r="43" spans="1:32" s="1" customFormat="1">
      <c r="B43" s="242"/>
      <c r="C43" s="242"/>
      <c r="D43" s="242"/>
      <c r="E43" s="242"/>
      <c r="F43" s="242"/>
      <c r="G43" s="242"/>
      <c r="H43" s="242"/>
      <c r="I43"/>
      <c r="K43" s="32"/>
      <c r="R43" s="27"/>
      <c r="T43" s="32"/>
      <c r="Z43" s="54"/>
      <c r="AB43"/>
      <c r="AC43"/>
      <c r="AD43"/>
      <c r="AE43"/>
      <c r="AF43"/>
    </row>
    <row r="44" spans="1:32" ht="15">
      <c r="B44" s="246" t="s">
        <v>10</v>
      </c>
      <c r="C44" s="247"/>
      <c r="D44" s="247"/>
      <c r="E44" s="247"/>
      <c r="F44" s="247"/>
      <c r="G44" s="247"/>
      <c r="H44" s="248"/>
      <c r="R44" s="27"/>
      <c r="T44" s="39"/>
    </row>
    <row r="45" spans="1:32">
      <c r="B45" s="5" t="str">
        <f>$B$9</f>
        <v>L</v>
      </c>
      <c r="C45" s="16" t="str">
        <f>$C$9</f>
        <v>M</v>
      </c>
      <c r="D45" s="16" t="str">
        <f>$D$9</f>
        <v>X</v>
      </c>
      <c r="E45" s="16" t="str">
        <f>$E$9</f>
        <v>J</v>
      </c>
      <c r="F45" s="16" t="str">
        <f>$F$9</f>
        <v>V</v>
      </c>
      <c r="G45" s="16" t="str">
        <f>$G$9</f>
        <v>S</v>
      </c>
      <c r="H45" s="17" t="str">
        <f>$H$9</f>
        <v>D</v>
      </c>
      <c r="T45" s="39"/>
    </row>
    <row r="46" spans="1:32">
      <c r="B46" s="19"/>
      <c r="C46" s="9">
        <v>1</v>
      </c>
      <c r="D46" s="13">
        <v>2</v>
      </c>
      <c r="E46" s="13">
        <v>3</v>
      </c>
      <c r="F46" s="13">
        <v>4</v>
      </c>
      <c r="G46" s="10">
        <v>5</v>
      </c>
      <c r="H46" s="10">
        <v>6</v>
      </c>
      <c r="T46" s="39"/>
    </row>
    <row r="47" spans="1:32">
      <c r="B47" s="14">
        <v>7</v>
      </c>
      <c r="C47" s="14">
        <v>8</v>
      </c>
      <c r="D47" s="14">
        <v>9</v>
      </c>
      <c r="E47" s="14">
        <v>10</v>
      </c>
      <c r="F47" s="14">
        <v>11</v>
      </c>
      <c r="G47" s="10">
        <v>12</v>
      </c>
      <c r="H47" s="10">
        <v>13</v>
      </c>
    </row>
    <row r="48" spans="1:32">
      <c r="B48" s="20" t="str">
        <f t="shared" ref="B48:H51" si="12">IF(MONTH($T$35)&lt;&gt;MONTH($T$35-(WEEKDAY($T$35,1)-($K$4-1))-IF((WEEKDAY($T$35,1)-($K$4-1))&lt;=0,7,0)+(ROW(B48)-ROW($T$37))*7+(COLUMN(B48)-COLUMN($T$37)+1)),"",$T$35-(WEEKDAY($T$35,1)-($K$4-1))-IF((WEEKDAY($T$35,1)-($K$4-1))&lt;=0,7,0)+(ROW(B48)-ROW($T$37))*7+(COLUMN(B48)-COLUMN($T$37)+1))</f>
        <v/>
      </c>
      <c r="C48" s="20" t="str">
        <f t="shared" si="12"/>
        <v/>
      </c>
      <c r="D48" s="20" t="str">
        <f t="shared" si="12"/>
        <v/>
      </c>
      <c r="E48" s="20" t="str">
        <f t="shared" si="12"/>
        <v/>
      </c>
      <c r="F48" s="20" t="str">
        <f t="shared" si="12"/>
        <v/>
      </c>
      <c r="G48" s="20" t="str">
        <f t="shared" si="12"/>
        <v/>
      </c>
      <c r="H48" s="20" t="str">
        <f t="shared" si="12"/>
        <v/>
      </c>
    </row>
    <row r="49" spans="2:8">
      <c r="B49" s="20" t="str">
        <f t="shared" si="12"/>
        <v/>
      </c>
      <c r="C49" s="20" t="str">
        <f t="shared" si="12"/>
        <v/>
      </c>
      <c r="D49" s="20" t="str">
        <f t="shared" si="12"/>
        <v/>
      </c>
      <c r="E49" s="20" t="str">
        <f t="shared" si="12"/>
        <v/>
      </c>
      <c r="F49" s="20" t="str">
        <f t="shared" si="12"/>
        <v/>
      </c>
      <c r="G49" s="20" t="str">
        <f t="shared" si="12"/>
        <v/>
      </c>
      <c r="H49" s="20" t="str">
        <f t="shared" si="12"/>
        <v/>
      </c>
    </row>
    <row r="50" spans="2:8">
      <c r="B50" s="20" t="str">
        <f t="shared" si="12"/>
        <v/>
      </c>
      <c r="C50" s="20" t="str">
        <f t="shared" si="12"/>
        <v/>
      </c>
      <c r="D50" s="20" t="str">
        <f t="shared" si="12"/>
        <v/>
      </c>
      <c r="E50" s="20" t="str">
        <f t="shared" si="12"/>
        <v/>
      </c>
      <c r="F50" s="20" t="str">
        <f t="shared" si="12"/>
        <v/>
      </c>
      <c r="G50" s="20" t="str">
        <f t="shared" si="12"/>
        <v/>
      </c>
      <c r="H50" s="20" t="str">
        <f t="shared" si="12"/>
        <v/>
      </c>
    </row>
    <row r="51" spans="2:8">
      <c r="B51" s="20" t="str">
        <f t="shared" si="12"/>
        <v/>
      </c>
      <c r="C51" s="20" t="str">
        <f t="shared" si="12"/>
        <v/>
      </c>
      <c r="D51" s="20" t="str">
        <f t="shared" si="12"/>
        <v/>
      </c>
      <c r="E51" s="20" t="str">
        <f t="shared" si="12"/>
        <v/>
      </c>
      <c r="F51" s="20" t="str">
        <f t="shared" si="12"/>
        <v/>
      </c>
      <c r="G51" s="20" t="str">
        <f t="shared" si="12"/>
        <v/>
      </c>
      <c r="H51" s="20" t="str">
        <f t="shared" si="12"/>
        <v/>
      </c>
    </row>
  </sheetData>
  <mergeCells count="32">
    <mergeCell ref="B1:L1"/>
    <mergeCell ref="N1:W1"/>
    <mergeCell ref="Y1:Z1"/>
    <mergeCell ref="B2:M2"/>
    <mergeCell ref="T2:Z2"/>
    <mergeCell ref="B3:D3"/>
    <mergeCell ref="F3:H3"/>
    <mergeCell ref="K3:M3"/>
    <mergeCell ref="B4:D4"/>
    <mergeCell ref="F4:H4"/>
    <mergeCell ref="K4:M4"/>
    <mergeCell ref="B6:Z6"/>
    <mergeCell ref="B8:H8"/>
    <mergeCell ref="K8:Q8"/>
    <mergeCell ref="T8:Z8"/>
    <mergeCell ref="AC16:AE16"/>
    <mergeCell ref="B17:H17"/>
    <mergeCell ref="K17:Q17"/>
    <mergeCell ref="T17:Z17"/>
    <mergeCell ref="AD17:AE17"/>
    <mergeCell ref="AD18:AE18"/>
    <mergeCell ref="AD19:AE19"/>
    <mergeCell ref="AC22:AE22"/>
    <mergeCell ref="AD23:AE23"/>
    <mergeCell ref="B26:H26"/>
    <mergeCell ref="K26:Q26"/>
    <mergeCell ref="T26:Z26"/>
    <mergeCell ref="B35:H35"/>
    <mergeCell ref="K35:Q35"/>
    <mergeCell ref="T35:Z35"/>
    <mergeCell ref="B43:H43"/>
    <mergeCell ref="B44:H44"/>
  </mergeCells>
  <conditionalFormatting sqref="B46:H51">
    <cfRule type="cellIs" dxfId="21" priority="1" stopIfTrue="1" operator="equal">
      <formula>""</formula>
    </cfRule>
    <cfRule type="cellIs" dxfId="20" priority="2" stopIfTrue="1" operator="equal">
      <formula>""</formula>
    </cfRule>
  </conditionalFormatting>
  <printOptions horizontalCentered="1"/>
  <pageMargins left="0.51180555555555596" right="0.51180555555555596" top="0.51180555555555596" bottom="0.51180555555555596" header="0.51180555555555596" footer="0.51180555555555596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109</vt:i4>
      </vt:variant>
      <vt:variant>
        <vt:lpstr>Rangos con nombre</vt:lpstr>
      </vt:variant>
      <vt:variant>
        <vt:i4>108</vt:i4>
      </vt:variant>
    </vt:vector>
  </HeadingPairs>
  <TitlesOfParts>
    <vt:vector size="217" baseType="lpstr">
      <vt:lpstr>Montajes 2020</vt:lpstr>
      <vt:lpstr>2020</vt:lpstr>
      <vt:lpstr>2018</vt:lpstr>
      <vt:lpstr>Calendario laboral Anual EXW</vt:lpstr>
      <vt:lpstr>Daniel Sanchez 2018</vt:lpstr>
      <vt:lpstr>Arantxa Moro</vt:lpstr>
      <vt:lpstr>calendario 2022</vt:lpstr>
      <vt:lpstr>2022</vt:lpstr>
      <vt:lpstr>Guille 22</vt:lpstr>
      <vt:lpstr>Daniel S 22</vt:lpstr>
      <vt:lpstr>Mayely C 22</vt:lpstr>
      <vt:lpstr>Nerea T 22</vt:lpstr>
      <vt:lpstr>Angel M 22</vt:lpstr>
      <vt:lpstr>Javier G 22</vt:lpstr>
      <vt:lpstr>Angel L 22</vt:lpstr>
      <vt:lpstr>Sergio L 22</vt:lpstr>
      <vt:lpstr>Ruben M 22</vt:lpstr>
      <vt:lpstr>Felix S 22</vt:lpstr>
      <vt:lpstr>Oscar E 22</vt:lpstr>
      <vt:lpstr>Angel V 22</vt:lpstr>
      <vt:lpstr>Ivan P 22</vt:lpstr>
      <vt:lpstr>2021</vt:lpstr>
      <vt:lpstr>Guille 21</vt:lpstr>
      <vt:lpstr>Guille</vt:lpstr>
      <vt:lpstr>Hoja1</vt:lpstr>
      <vt:lpstr>Paco</vt:lpstr>
      <vt:lpstr>Miguel N 22</vt:lpstr>
      <vt:lpstr>Daniel S 21</vt:lpstr>
      <vt:lpstr>Daniel S</vt:lpstr>
      <vt:lpstr>Ana 2018</vt:lpstr>
      <vt:lpstr>Ana</vt:lpstr>
      <vt:lpstr>Paco 2018</vt:lpstr>
      <vt:lpstr>Guille 2018</vt:lpstr>
      <vt:lpstr>Mayely 21</vt:lpstr>
      <vt:lpstr>Nerea 21</vt:lpstr>
      <vt:lpstr>Tomas A 22</vt:lpstr>
      <vt:lpstr>L.Pedro 22</vt:lpstr>
      <vt:lpstr>Victor B 22</vt:lpstr>
      <vt:lpstr>Ruben S 22</vt:lpstr>
      <vt:lpstr>Javier E 22</vt:lpstr>
      <vt:lpstr>Jesus M 22</vt:lpstr>
      <vt:lpstr>Beatriz A 22</vt:lpstr>
      <vt:lpstr>Emilio A 22</vt:lpstr>
      <vt:lpstr>Angel C 22</vt:lpstr>
      <vt:lpstr>Antonio E 22</vt:lpstr>
      <vt:lpstr>Angel M 21</vt:lpstr>
      <vt:lpstr>Angel M</vt:lpstr>
      <vt:lpstr>Angel M 2018</vt:lpstr>
      <vt:lpstr>Javi2018</vt:lpstr>
      <vt:lpstr>Javi G 21</vt:lpstr>
      <vt:lpstr>Javi</vt:lpstr>
      <vt:lpstr>Felix 2018</vt:lpstr>
      <vt:lpstr>Sergio</vt:lpstr>
      <vt:lpstr>Angel L 21</vt:lpstr>
      <vt:lpstr>Sergio 21</vt:lpstr>
      <vt:lpstr>Ruben</vt:lpstr>
      <vt:lpstr>Ruben M 21</vt:lpstr>
      <vt:lpstr>Felix s 21</vt:lpstr>
      <vt:lpstr>Felix</vt:lpstr>
      <vt:lpstr>Sergio 2018</vt:lpstr>
      <vt:lpstr>Oscar</vt:lpstr>
      <vt:lpstr>Oscar 21</vt:lpstr>
      <vt:lpstr>Angel V 21</vt:lpstr>
      <vt:lpstr>Villar</vt:lpstr>
      <vt:lpstr>Angel V2018</vt:lpstr>
      <vt:lpstr>Oscar 2018</vt:lpstr>
      <vt:lpstr>Ivan 2018</vt:lpstr>
      <vt:lpstr>Ivan 21</vt:lpstr>
      <vt:lpstr>Ivan</vt:lpstr>
      <vt:lpstr>Miguel Angel 2018</vt:lpstr>
      <vt:lpstr>Miguel 21 (2)</vt:lpstr>
      <vt:lpstr>L.Pedro 21</vt:lpstr>
      <vt:lpstr>Miguel</vt:lpstr>
      <vt:lpstr>Julian 2018</vt:lpstr>
      <vt:lpstr>L.Pedro</vt:lpstr>
      <vt:lpstr>Julian</vt:lpstr>
      <vt:lpstr>Ruben 2018</vt:lpstr>
      <vt:lpstr>Jolis 2018</vt:lpstr>
      <vt:lpstr>Tomas 21</vt:lpstr>
      <vt:lpstr>Tomas</vt:lpstr>
      <vt:lpstr>Jesus M 21</vt:lpstr>
      <vt:lpstr>Jesus M</vt:lpstr>
      <vt:lpstr>Maroto2018</vt:lpstr>
      <vt:lpstr>Victor2018</vt:lpstr>
      <vt:lpstr>Dani R 2018</vt:lpstr>
      <vt:lpstr>Ruben S</vt:lpstr>
      <vt:lpstr>Ruben S 2018</vt:lpstr>
      <vt:lpstr>Luis Pedro 2018</vt:lpstr>
      <vt:lpstr>Dani R</vt:lpstr>
      <vt:lpstr>Javier E 21</vt:lpstr>
      <vt:lpstr>Javier E</vt:lpstr>
      <vt:lpstr>Tomas 2018</vt:lpstr>
      <vt:lpstr>Bea 2018</vt:lpstr>
      <vt:lpstr>Victor B 21</vt:lpstr>
      <vt:lpstr>Victor</vt:lpstr>
      <vt:lpstr>Bea</vt:lpstr>
      <vt:lpstr>Samuel</vt:lpstr>
      <vt:lpstr>Samu 2018</vt:lpstr>
      <vt:lpstr>Emilio 2018</vt:lpstr>
      <vt:lpstr>Toño</vt:lpstr>
      <vt:lpstr>Dupi 21</vt:lpstr>
      <vt:lpstr>Bea 21</vt:lpstr>
      <vt:lpstr>Emilio</vt:lpstr>
      <vt:lpstr>Angel C 2018</vt:lpstr>
      <vt:lpstr>Angel C</vt:lpstr>
      <vt:lpstr>Antonio E 21</vt:lpstr>
      <vt:lpstr>Emilio 21</vt:lpstr>
      <vt:lpstr>Angel C 21</vt:lpstr>
      <vt:lpstr>Toño 2019</vt:lpstr>
      <vt:lpstr>'2018'!Área_de_impresión</vt:lpstr>
      <vt:lpstr>'2020'!Área_de_impresión</vt:lpstr>
      <vt:lpstr>'2021'!Área_de_impresión</vt:lpstr>
      <vt:lpstr>'2022'!Área_de_impresión</vt:lpstr>
      <vt:lpstr>Ana!Área_de_impresión</vt:lpstr>
      <vt:lpstr>'Ana 2018'!Área_de_impresión</vt:lpstr>
      <vt:lpstr>'Angel C'!Área_de_impresión</vt:lpstr>
      <vt:lpstr>'Angel C 2018'!Área_de_impresión</vt:lpstr>
      <vt:lpstr>'Angel C 21'!Área_de_impresión</vt:lpstr>
      <vt:lpstr>'Angel C 22'!Área_de_impresión</vt:lpstr>
      <vt:lpstr>'Angel L 21'!Área_de_impresión</vt:lpstr>
      <vt:lpstr>'Angel L 22'!Área_de_impresión</vt:lpstr>
      <vt:lpstr>'Angel M'!Área_de_impresión</vt:lpstr>
      <vt:lpstr>'Angel M 2018'!Área_de_impresión</vt:lpstr>
      <vt:lpstr>'Angel M 21'!Área_de_impresión</vt:lpstr>
      <vt:lpstr>'Angel M 22'!Área_de_impresión</vt:lpstr>
      <vt:lpstr>'Angel V 21'!Área_de_impresión</vt:lpstr>
      <vt:lpstr>'Angel V 22'!Área_de_impresión</vt:lpstr>
      <vt:lpstr>'Angel V2018'!Área_de_impresión</vt:lpstr>
      <vt:lpstr>'Antonio E 21'!Área_de_impresión</vt:lpstr>
      <vt:lpstr>'Antonio E 22'!Área_de_impresión</vt:lpstr>
      <vt:lpstr>'Arantxa Moro'!Área_de_impresión</vt:lpstr>
      <vt:lpstr>Bea!Área_de_impresión</vt:lpstr>
      <vt:lpstr>'Bea 2018'!Área_de_impresión</vt:lpstr>
      <vt:lpstr>'Bea 21'!Área_de_impresión</vt:lpstr>
      <vt:lpstr>'Beatriz A 22'!Área_de_impresión</vt:lpstr>
      <vt:lpstr>'calendario 2022'!Área_de_impresión</vt:lpstr>
      <vt:lpstr>'Calendario laboral Anual EXW'!Área_de_impresión</vt:lpstr>
      <vt:lpstr>'Dani R'!Área_de_impresión</vt:lpstr>
      <vt:lpstr>'Dani R 2018'!Área_de_impresión</vt:lpstr>
      <vt:lpstr>'Daniel S'!Área_de_impresión</vt:lpstr>
      <vt:lpstr>'Daniel S 21'!Área_de_impresión</vt:lpstr>
      <vt:lpstr>'Daniel S 22'!Área_de_impresión</vt:lpstr>
      <vt:lpstr>'Daniel Sanchez 2018'!Área_de_impresión</vt:lpstr>
      <vt:lpstr>'Dupi 21'!Área_de_impresión</vt:lpstr>
      <vt:lpstr>Emilio!Área_de_impresión</vt:lpstr>
      <vt:lpstr>'Emilio 2018'!Área_de_impresión</vt:lpstr>
      <vt:lpstr>'Emilio 21'!Área_de_impresión</vt:lpstr>
      <vt:lpstr>'Emilio A 22'!Área_de_impresión</vt:lpstr>
      <vt:lpstr>Felix!Área_de_impresión</vt:lpstr>
      <vt:lpstr>'Felix 2018'!Área_de_impresión</vt:lpstr>
      <vt:lpstr>'Felix s 21'!Área_de_impresión</vt:lpstr>
      <vt:lpstr>'Felix S 22'!Área_de_impresión</vt:lpstr>
      <vt:lpstr>Guille!Área_de_impresión</vt:lpstr>
      <vt:lpstr>'Guille 2018'!Área_de_impresión</vt:lpstr>
      <vt:lpstr>'Guille 21'!Área_de_impresión</vt:lpstr>
      <vt:lpstr>'Guille 22'!Área_de_impresión</vt:lpstr>
      <vt:lpstr>Ivan!Área_de_impresión</vt:lpstr>
      <vt:lpstr>'Ivan 2018'!Área_de_impresión</vt:lpstr>
      <vt:lpstr>'Ivan 21'!Área_de_impresión</vt:lpstr>
      <vt:lpstr>'Ivan P 22'!Área_de_impresión</vt:lpstr>
      <vt:lpstr>Javi!Área_de_impresión</vt:lpstr>
      <vt:lpstr>'Javi G 21'!Área_de_impresión</vt:lpstr>
      <vt:lpstr>Javi2018!Área_de_impresión</vt:lpstr>
      <vt:lpstr>'Javier E'!Área_de_impresión</vt:lpstr>
      <vt:lpstr>'Javier E 21'!Área_de_impresión</vt:lpstr>
      <vt:lpstr>'Javier E 22'!Área_de_impresión</vt:lpstr>
      <vt:lpstr>'Javier G 22'!Área_de_impresión</vt:lpstr>
      <vt:lpstr>'Jesus M'!Área_de_impresión</vt:lpstr>
      <vt:lpstr>'Jesus M 21'!Área_de_impresión</vt:lpstr>
      <vt:lpstr>'Jesus M 22'!Área_de_impresión</vt:lpstr>
      <vt:lpstr>'Jolis 2018'!Área_de_impresión</vt:lpstr>
      <vt:lpstr>Julian!Área_de_impresión</vt:lpstr>
      <vt:lpstr>'Julian 2018'!Área_de_impresión</vt:lpstr>
      <vt:lpstr>L.Pedro!Área_de_impresión</vt:lpstr>
      <vt:lpstr>'L.Pedro 21'!Área_de_impresión</vt:lpstr>
      <vt:lpstr>'L.Pedro 22'!Área_de_impresión</vt:lpstr>
      <vt:lpstr>'Luis Pedro 2018'!Área_de_impresión</vt:lpstr>
      <vt:lpstr>Maroto2018!Área_de_impresión</vt:lpstr>
      <vt:lpstr>'Mayely 21'!Área_de_impresión</vt:lpstr>
      <vt:lpstr>'Mayely C 22'!Área_de_impresión</vt:lpstr>
      <vt:lpstr>Miguel!Área_de_impresión</vt:lpstr>
      <vt:lpstr>'Miguel 21 (2)'!Área_de_impresión</vt:lpstr>
      <vt:lpstr>'Miguel Angel 2018'!Área_de_impresión</vt:lpstr>
      <vt:lpstr>'Miguel N 22'!Área_de_impresión</vt:lpstr>
      <vt:lpstr>'Montajes 2020'!Área_de_impresión</vt:lpstr>
      <vt:lpstr>'Nerea 21'!Área_de_impresión</vt:lpstr>
      <vt:lpstr>'Nerea T 22'!Área_de_impresión</vt:lpstr>
      <vt:lpstr>Oscar!Área_de_impresión</vt:lpstr>
      <vt:lpstr>'Oscar 2018'!Área_de_impresión</vt:lpstr>
      <vt:lpstr>'Oscar 21'!Área_de_impresión</vt:lpstr>
      <vt:lpstr>'Oscar E 22'!Área_de_impresión</vt:lpstr>
      <vt:lpstr>Paco!Área_de_impresión</vt:lpstr>
      <vt:lpstr>'Paco 2018'!Área_de_impresión</vt:lpstr>
      <vt:lpstr>Ruben!Área_de_impresión</vt:lpstr>
      <vt:lpstr>'Ruben 2018'!Área_de_impresión</vt:lpstr>
      <vt:lpstr>'Ruben M 21'!Área_de_impresión</vt:lpstr>
      <vt:lpstr>'Ruben M 22'!Área_de_impresión</vt:lpstr>
      <vt:lpstr>'Ruben S'!Área_de_impresión</vt:lpstr>
      <vt:lpstr>'Ruben S 2018'!Área_de_impresión</vt:lpstr>
      <vt:lpstr>'Ruben S 22'!Área_de_impresión</vt:lpstr>
      <vt:lpstr>'Samu 2018'!Área_de_impresión</vt:lpstr>
      <vt:lpstr>Samuel!Área_de_impresión</vt:lpstr>
      <vt:lpstr>Sergio!Área_de_impresión</vt:lpstr>
      <vt:lpstr>'Sergio 2018'!Área_de_impresión</vt:lpstr>
      <vt:lpstr>'Sergio 21'!Área_de_impresión</vt:lpstr>
      <vt:lpstr>'Sergio L 22'!Área_de_impresión</vt:lpstr>
      <vt:lpstr>Tomas!Área_de_impresión</vt:lpstr>
      <vt:lpstr>'Tomas 2018'!Área_de_impresión</vt:lpstr>
      <vt:lpstr>'Tomas 21'!Área_de_impresión</vt:lpstr>
      <vt:lpstr>'Tomas A 22'!Área_de_impresión</vt:lpstr>
      <vt:lpstr>Toño!Área_de_impresión</vt:lpstr>
      <vt:lpstr>'Toño 2019'!Área_de_impresión</vt:lpstr>
      <vt:lpstr>Victor!Área_de_impresión</vt:lpstr>
      <vt:lpstr>'Victor B 21'!Área_de_impresión</vt:lpstr>
      <vt:lpstr>'Victor B 22'!Área_de_impresión</vt:lpstr>
      <vt:lpstr>Victor2018!Área_de_impresión</vt:lpstr>
      <vt:lpstr>Villar!Área_de_impresión</vt:lpstr>
    </vt:vector>
  </TitlesOfParts>
  <Company>Vertex42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Calendario Anual</dc:title>
  <dc:creator>Excelworld</dc:creator>
  <dc:description>(c) 2009 Vertex42 LLC. All rights reserved.</dc:description>
  <cp:lastModifiedBy>Guillermo Represa</cp:lastModifiedBy>
  <cp:lastPrinted>2021-12-15T13:31:59Z</cp:lastPrinted>
  <dcterms:created xsi:type="dcterms:W3CDTF">2008-12-11T21:42:00Z</dcterms:created>
  <dcterms:modified xsi:type="dcterms:W3CDTF">2021-12-16T11:11:12Z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pyright">
    <vt:lpwstr>(c) 2009 Vertex42 LLC</vt:lpwstr>
  </property>
  <property fmtid="{D5CDD505-2E9C-101B-9397-08002B2CF9AE}" pid="3" name="Version">
    <vt:lpwstr>1.3.1</vt:lpwstr>
  </property>
  <property fmtid="{D5CDD505-2E9C-101B-9397-08002B2CF9AE}" pid="4" name="KSOProductBuildVer">
    <vt:lpwstr>3082-10.2.0.5965</vt:lpwstr>
  </property>
</Properties>
</file>